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ernand\Documents\"/>
    </mc:Choice>
  </mc:AlternateContent>
  <bookViews>
    <workbookView xWindow="0" yWindow="0" windowWidth="19200" windowHeight="111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6" i="1"/>
  <c r="B35" i="1"/>
  <c r="B34" i="1"/>
  <c r="B33" i="1"/>
  <c r="B32" i="1"/>
  <c r="B31" i="1"/>
  <c r="B30" i="1"/>
  <c r="B29" i="1"/>
  <c r="B28" i="1"/>
  <c r="B27" i="1"/>
  <c r="B26" i="1"/>
  <c r="D37" i="1" l="1"/>
  <c r="E37" i="1" s="1"/>
  <c r="P37" i="1" s="1"/>
  <c r="D36" i="1"/>
  <c r="D35" i="1"/>
  <c r="D34" i="1"/>
  <c r="D33" i="1"/>
  <c r="D32" i="1"/>
  <c r="D31" i="1"/>
  <c r="D30" i="1"/>
  <c r="D29" i="1"/>
  <c r="D28" i="1"/>
  <c r="D27" i="1"/>
  <c r="D26" i="1"/>
  <c r="D22" i="1"/>
  <c r="D21" i="1"/>
  <c r="D20" i="1"/>
  <c r="D19" i="1"/>
  <c r="D18" i="1"/>
  <c r="D17" i="1"/>
  <c r="D16" i="1"/>
  <c r="D15" i="1"/>
  <c r="D14" i="1"/>
  <c r="D13" i="1"/>
  <c r="D12" i="1"/>
  <c r="D11" i="1"/>
  <c r="C37" i="1"/>
  <c r="C36" i="1"/>
  <c r="C35" i="1"/>
  <c r="E35" i="1" s="1"/>
  <c r="P35" i="1" s="1"/>
  <c r="C34" i="1"/>
  <c r="C33" i="1"/>
  <c r="C32" i="1"/>
  <c r="C31" i="1"/>
  <c r="C30" i="1"/>
  <c r="E30" i="1" s="1"/>
  <c r="P30" i="1" s="1"/>
  <c r="C29" i="1"/>
  <c r="C28" i="1"/>
  <c r="C27" i="1"/>
  <c r="C26" i="1"/>
  <c r="C22" i="1"/>
  <c r="C21" i="1"/>
  <c r="C20" i="1"/>
  <c r="C19" i="1"/>
  <c r="C18" i="1"/>
  <c r="C17" i="1"/>
  <c r="E17" i="1" s="1"/>
  <c r="P17" i="1" s="1"/>
  <c r="C16" i="1"/>
  <c r="C15" i="1"/>
  <c r="C14" i="1"/>
  <c r="C13" i="1"/>
  <c r="C12" i="1"/>
  <c r="H37" i="1"/>
  <c r="I37" i="1"/>
  <c r="M37" i="1"/>
  <c r="N37" i="1"/>
  <c r="E36" i="1"/>
  <c r="P36" i="1" s="1"/>
  <c r="H36" i="1"/>
  <c r="I36" i="1"/>
  <c r="M36" i="1"/>
  <c r="N36" i="1"/>
  <c r="H35" i="1"/>
  <c r="I35" i="1"/>
  <c r="M35" i="1"/>
  <c r="N35" i="1"/>
  <c r="N34" i="1"/>
  <c r="M34" i="1"/>
  <c r="I34" i="1"/>
  <c r="H34" i="1"/>
  <c r="N33" i="1"/>
  <c r="M33" i="1"/>
  <c r="I33" i="1"/>
  <c r="H33" i="1"/>
  <c r="E33" i="1"/>
  <c r="P33" i="1" s="1"/>
  <c r="N32" i="1"/>
  <c r="M32" i="1"/>
  <c r="I32" i="1"/>
  <c r="H32" i="1"/>
  <c r="N31" i="1"/>
  <c r="M31" i="1"/>
  <c r="I31" i="1"/>
  <c r="H31" i="1"/>
  <c r="N30" i="1"/>
  <c r="M30" i="1"/>
  <c r="I30" i="1"/>
  <c r="H30" i="1"/>
  <c r="G30" i="1"/>
  <c r="F30" i="1"/>
  <c r="N29" i="1"/>
  <c r="M29" i="1"/>
  <c r="I29" i="1"/>
  <c r="H29" i="1"/>
  <c r="G29" i="1"/>
  <c r="F29" i="1"/>
  <c r="N28" i="1"/>
  <c r="M28" i="1"/>
  <c r="I28" i="1"/>
  <c r="H28" i="1"/>
  <c r="G28" i="1"/>
  <c r="F28" i="1"/>
  <c r="N27" i="1"/>
  <c r="M27" i="1"/>
  <c r="I27" i="1"/>
  <c r="H27" i="1"/>
  <c r="G27" i="1"/>
  <c r="F27" i="1"/>
  <c r="N26" i="1"/>
  <c r="M26" i="1"/>
  <c r="I26" i="1"/>
  <c r="H26" i="1"/>
  <c r="G26" i="1"/>
  <c r="F26" i="1"/>
  <c r="N22" i="1"/>
  <c r="M22" i="1"/>
  <c r="I22" i="1"/>
  <c r="H22" i="1"/>
  <c r="B22" i="1"/>
  <c r="E22" i="1" s="1"/>
  <c r="P22" i="1" s="1"/>
  <c r="N21" i="1"/>
  <c r="M21" i="1"/>
  <c r="I21" i="1"/>
  <c r="H21" i="1"/>
  <c r="B21" i="1"/>
  <c r="N20" i="1"/>
  <c r="M20" i="1"/>
  <c r="I20" i="1"/>
  <c r="H20" i="1"/>
  <c r="B20" i="1"/>
  <c r="N19" i="1"/>
  <c r="M19" i="1"/>
  <c r="I19" i="1"/>
  <c r="H19" i="1"/>
  <c r="B19" i="1"/>
  <c r="N18" i="1"/>
  <c r="M18" i="1"/>
  <c r="I18" i="1"/>
  <c r="H18" i="1"/>
  <c r="B18" i="1"/>
  <c r="N17" i="1"/>
  <c r="M17" i="1"/>
  <c r="I17" i="1"/>
  <c r="H17" i="1"/>
  <c r="B17" i="1"/>
  <c r="N16" i="1"/>
  <c r="M16" i="1"/>
  <c r="I16" i="1"/>
  <c r="H16" i="1"/>
  <c r="B16" i="1"/>
  <c r="E16" i="1" s="1"/>
  <c r="P16" i="1" s="1"/>
  <c r="N15" i="1"/>
  <c r="M15" i="1"/>
  <c r="I15" i="1"/>
  <c r="H15" i="1"/>
  <c r="G15" i="1"/>
  <c r="F15" i="1"/>
  <c r="B15" i="1"/>
  <c r="N14" i="1"/>
  <c r="M14" i="1"/>
  <c r="I14" i="1"/>
  <c r="H14" i="1"/>
  <c r="G14" i="1"/>
  <c r="F14" i="1"/>
  <c r="E14" i="1"/>
  <c r="P14" i="1" s="1"/>
  <c r="B14" i="1"/>
  <c r="N13" i="1"/>
  <c r="M13" i="1"/>
  <c r="I13" i="1"/>
  <c r="H13" i="1"/>
  <c r="G13" i="1"/>
  <c r="F13" i="1"/>
  <c r="B13" i="1"/>
  <c r="E13" i="1" s="1"/>
  <c r="P13" i="1" s="1"/>
  <c r="N12" i="1"/>
  <c r="M12" i="1"/>
  <c r="I12" i="1"/>
  <c r="H12" i="1"/>
  <c r="G12" i="1"/>
  <c r="F12" i="1"/>
  <c r="B12" i="1"/>
  <c r="E12" i="1" s="1"/>
  <c r="P12" i="1" s="1"/>
  <c r="N11" i="1"/>
  <c r="M11" i="1"/>
  <c r="I11" i="1"/>
  <c r="H11" i="1"/>
  <c r="G11" i="1"/>
  <c r="F11" i="1"/>
  <c r="E11" i="1"/>
  <c r="P11" i="1" s="1"/>
  <c r="B11" i="1"/>
  <c r="E34" i="1" l="1"/>
  <c r="P34" i="1" s="1"/>
  <c r="E32" i="1"/>
  <c r="P32" i="1" s="1"/>
  <c r="E31" i="1"/>
  <c r="P31" i="1" s="1"/>
  <c r="E19" i="1"/>
  <c r="P19" i="1" s="1"/>
  <c r="E15" i="1"/>
  <c r="P15" i="1" s="1"/>
  <c r="E29" i="1"/>
  <c r="P29" i="1" s="1"/>
  <c r="E28" i="1"/>
  <c r="P28" i="1" s="1"/>
  <c r="E27" i="1"/>
  <c r="P27" i="1" s="1"/>
  <c r="E26" i="1"/>
  <c r="P26" i="1" s="1"/>
  <c r="E21" i="1"/>
  <c r="P21" i="1" s="1"/>
  <c r="E20" i="1"/>
  <c r="P20" i="1" s="1"/>
  <c r="E18" i="1"/>
  <c r="P18" i="1" s="1"/>
</calcChain>
</file>

<file path=xl/sharedStrings.xml><?xml version="1.0" encoding="utf-8"?>
<sst xmlns="http://schemas.openxmlformats.org/spreadsheetml/2006/main" count="44" uniqueCount="32">
  <si>
    <t>TUITION AND MANDATORY FEES</t>
  </si>
  <si>
    <t xml:space="preserve"> </t>
  </si>
  <si>
    <t>GRADUATE</t>
  </si>
  <si>
    <t>ALPINE</t>
  </si>
  <si>
    <t>Texas Resident</t>
  </si>
  <si>
    <t>Sem.</t>
  </si>
  <si>
    <t>Tuition ***</t>
  </si>
  <si>
    <t>Graduate</t>
  </si>
  <si>
    <t>Designated</t>
  </si>
  <si>
    <t>Total</t>
  </si>
  <si>
    <t xml:space="preserve">Student </t>
  </si>
  <si>
    <t>Computer</t>
  </si>
  <si>
    <t>Technology</t>
  </si>
  <si>
    <t xml:space="preserve">Recreational </t>
  </si>
  <si>
    <t>International</t>
  </si>
  <si>
    <t>Public</t>
  </si>
  <si>
    <t>Library</t>
  </si>
  <si>
    <t>Athletic</t>
  </si>
  <si>
    <t xml:space="preserve">Medical </t>
  </si>
  <si>
    <t>Total ***</t>
  </si>
  <si>
    <t>Hours</t>
  </si>
  <si>
    <t>Tuition</t>
  </si>
  <si>
    <t>Service</t>
  </si>
  <si>
    <t>Center</t>
  </si>
  <si>
    <t>Access</t>
  </si>
  <si>
    <t>Services</t>
  </si>
  <si>
    <t>Sports</t>
  </si>
  <si>
    <t>Fee</t>
  </si>
  <si>
    <t xml:space="preserve">Records </t>
  </si>
  <si>
    <t xml:space="preserve">Service </t>
  </si>
  <si>
    <t>Nonresident &amp; Foreign</t>
  </si>
  <si>
    <t>Summer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</si>
</sst>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A3" sqref="A3"/>
    </sheetView>
  </sheetViews>
  <sheetFormatPr defaultRowHeight="15" x14ac:dyDescent="0.25"/>
  <cols>
    <col min="1" max="16384" width="9.140625" style="1"/>
  </cols>
  <sheetData>
    <row r="1" spans="1:16" x14ac:dyDescent="0.25">
      <c r="A1" s="1" t="s">
        <v>0</v>
      </c>
      <c r="G1" s="1" t="s">
        <v>1</v>
      </c>
    </row>
    <row r="2" spans="1:16" x14ac:dyDescent="0.25">
      <c r="A2" s="1" t="s">
        <v>31</v>
      </c>
      <c r="G2" s="1" t="s">
        <v>2</v>
      </c>
    </row>
    <row r="3" spans="1:16" x14ac:dyDescent="0.25">
      <c r="A3" s="1" t="s">
        <v>3</v>
      </c>
    </row>
    <row r="5" spans="1:16" x14ac:dyDescent="0.25">
      <c r="A5" s="1" t="s">
        <v>4</v>
      </c>
    </row>
    <row r="7" spans="1:16" x14ac:dyDescent="0.25">
      <c r="A7" s="1" t="s">
        <v>5</v>
      </c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</row>
    <row r="8" spans="1:16" x14ac:dyDescent="0.25">
      <c r="A8" s="1" t="s">
        <v>20</v>
      </c>
      <c r="C8" s="1" t="s">
        <v>21</v>
      </c>
      <c r="D8" s="1" t="s">
        <v>21</v>
      </c>
      <c r="E8" s="1" t="s">
        <v>21</v>
      </c>
      <c r="F8" s="1" t="s">
        <v>22</v>
      </c>
      <c r="G8" s="1" t="s">
        <v>23</v>
      </c>
      <c r="H8" s="1" t="s">
        <v>24</v>
      </c>
      <c r="I8" s="1" t="s">
        <v>25</v>
      </c>
      <c r="J8" s="1" t="s">
        <v>26</v>
      </c>
      <c r="K8" s="1" t="s">
        <v>27</v>
      </c>
      <c r="L8" s="1" t="s">
        <v>28</v>
      </c>
      <c r="M8" s="1" t="s">
        <v>27</v>
      </c>
      <c r="N8" s="1" t="s">
        <v>27</v>
      </c>
      <c r="O8" s="1" t="s">
        <v>29</v>
      </c>
    </row>
    <row r="9" spans="1:16" x14ac:dyDescent="0.25">
      <c r="D9" s="1" t="s">
        <v>1</v>
      </c>
      <c r="F9" s="1" t="s">
        <v>27</v>
      </c>
      <c r="G9" s="1" t="s">
        <v>27</v>
      </c>
      <c r="H9" s="1" t="s">
        <v>27</v>
      </c>
      <c r="J9" s="1" t="s">
        <v>27</v>
      </c>
      <c r="L9" s="1" t="s">
        <v>27</v>
      </c>
      <c r="O9" s="1" t="s">
        <v>27</v>
      </c>
    </row>
    <row r="11" spans="1:16" x14ac:dyDescent="0.25">
      <c r="A11" s="1">
        <v>1</v>
      </c>
      <c r="B11" s="1">
        <f t="shared" ref="B11:B22" si="0">SUM(A11*50)</f>
        <v>50</v>
      </c>
      <c r="C11" s="1">
        <v>14</v>
      </c>
      <c r="D11" s="1">
        <f t="shared" ref="D11:D22" si="1">SUM(A11*175.8)</f>
        <v>175.8</v>
      </c>
      <c r="E11" s="1">
        <f>SUM(B11:D11)</f>
        <v>239.8</v>
      </c>
      <c r="F11" s="1">
        <f>SUM(A11*22)</f>
        <v>22</v>
      </c>
      <c r="G11" s="1">
        <f>SUM(A11*5)</f>
        <v>5</v>
      </c>
      <c r="H11" s="1">
        <f>SUM(A11*7)</f>
        <v>7</v>
      </c>
      <c r="I11" s="1">
        <f t="shared" ref="I11:I22" si="2">SUM(A11*19)</f>
        <v>19</v>
      </c>
      <c r="J11" s="1">
        <v>48.5</v>
      </c>
      <c r="K11" s="1">
        <v>1</v>
      </c>
      <c r="L11" s="1">
        <v>12</v>
      </c>
      <c r="M11" s="1">
        <f>SUM(A11*8)</f>
        <v>8</v>
      </c>
      <c r="N11" s="1">
        <f>SUM(A11*9.25)</f>
        <v>9.25</v>
      </c>
      <c r="O11" s="1">
        <v>17</v>
      </c>
      <c r="P11" s="1">
        <f t="shared" ref="P11:P22" si="3">SUM(E11:O11)</f>
        <v>388.55</v>
      </c>
    </row>
    <row r="12" spans="1:16" x14ac:dyDescent="0.25">
      <c r="A12" s="1">
        <v>2</v>
      </c>
      <c r="B12" s="1">
        <f t="shared" si="0"/>
        <v>100</v>
      </c>
      <c r="C12" s="1">
        <f t="shared" ref="C12:C22" si="4">SUM(A12*14)</f>
        <v>28</v>
      </c>
      <c r="D12" s="1">
        <f t="shared" si="1"/>
        <v>351.6</v>
      </c>
      <c r="E12" s="1">
        <f t="shared" ref="E12:E22" si="5">SUM(B12:D12)</f>
        <v>479.6</v>
      </c>
      <c r="F12" s="1">
        <f>SUM(A12*22)</f>
        <v>44</v>
      </c>
      <c r="G12" s="1">
        <f>SUM(A12*5)</f>
        <v>10</v>
      </c>
      <c r="H12" s="1">
        <f t="shared" ref="H12:H22" si="6">SUM(A12*7)</f>
        <v>14</v>
      </c>
      <c r="I12" s="1">
        <f t="shared" si="2"/>
        <v>38</v>
      </c>
      <c r="J12" s="1">
        <v>48.5</v>
      </c>
      <c r="K12" s="1">
        <v>1</v>
      </c>
      <c r="L12" s="1">
        <v>12</v>
      </c>
      <c r="M12" s="1">
        <f t="shared" ref="M12:M22" si="7">SUM(A12*8)</f>
        <v>16</v>
      </c>
      <c r="N12" s="1">
        <f t="shared" ref="N12:N22" si="8">SUM(A12*9.25)</f>
        <v>18.5</v>
      </c>
      <c r="O12" s="1">
        <v>17</v>
      </c>
      <c r="P12" s="1">
        <f t="shared" si="3"/>
        <v>698.6</v>
      </c>
    </row>
    <row r="13" spans="1:16" x14ac:dyDescent="0.25">
      <c r="A13" s="1">
        <v>3</v>
      </c>
      <c r="B13" s="1">
        <f t="shared" si="0"/>
        <v>150</v>
      </c>
      <c r="C13" s="1">
        <f t="shared" si="4"/>
        <v>42</v>
      </c>
      <c r="D13" s="1">
        <f t="shared" si="1"/>
        <v>527.40000000000009</v>
      </c>
      <c r="E13" s="1">
        <f t="shared" si="5"/>
        <v>719.40000000000009</v>
      </c>
      <c r="F13" s="1">
        <f>SUM(A13*22)</f>
        <v>66</v>
      </c>
      <c r="G13" s="1">
        <f>SUM(A13*5)</f>
        <v>15</v>
      </c>
      <c r="H13" s="1">
        <f t="shared" si="6"/>
        <v>21</v>
      </c>
      <c r="I13" s="1">
        <f t="shared" si="2"/>
        <v>57</v>
      </c>
      <c r="J13" s="1">
        <v>48.5</v>
      </c>
      <c r="K13" s="1">
        <v>1</v>
      </c>
      <c r="L13" s="1">
        <v>12</v>
      </c>
      <c r="M13" s="1">
        <f t="shared" si="7"/>
        <v>24</v>
      </c>
      <c r="N13" s="1">
        <f t="shared" si="8"/>
        <v>27.75</v>
      </c>
      <c r="O13" s="1">
        <v>17</v>
      </c>
      <c r="P13" s="1">
        <f t="shared" si="3"/>
        <v>1008.6500000000001</v>
      </c>
    </row>
    <row r="14" spans="1:16" x14ac:dyDescent="0.25">
      <c r="A14" s="1">
        <v>4</v>
      </c>
      <c r="B14" s="1">
        <f t="shared" si="0"/>
        <v>200</v>
      </c>
      <c r="C14" s="1">
        <f t="shared" si="4"/>
        <v>56</v>
      </c>
      <c r="D14" s="1">
        <f t="shared" si="1"/>
        <v>703.2</v>
      </c>
      <c r="E14" s="1">
        <f t="shared" si="5"/>
        <v>959.2</v>
      </c>
      <c r="F14" s="1">
        <f>SUM(A14*22)</f>
        <v>88</v>
      </c>
      <c r="G14" s="1">
        <f>SUM(A14*5)</f>
        <v>20</v>
      </c>
      <c r="H14" s="1">
        <f t="shared" si="6"/>
        <v>28</v>
      </c>
      <c r="I14" s="1">
        <f t="shared" si="2"/>
        <v>76</v>
      </c>
      <c r="J14" s="1">
        <v>48.5</v>
      </c>
      <c r="K14" s="1">
        <v>1</v>
      </c>
      <c r="L14" s="1">
        <v>12</v>
      </c>
      <c r="M14" s="1">
        <f t="shared" si="7"/>
        <v>32</v>
      </c>
      <c r="N14" s="1">
        <f t="shared" si="8"/>
        <v>37</v>
      </c>
      <c r="O14" s="1">
        <v>17</v>
      </c>
      <c r="P14" s="1">
        <f t="shared" si="3"/>
        <v>1318.7</v>
      </c>
    </row>
    <row r="15" spans="1:16" x14ac:dyDescent="0.25">
      <c r="A15" s="1">
        <v>5</v>
      </c>
      <c r="B15" s="1">
        <f t="shared" si="0"/>
        <v>250</v>
      </c>
      <c r="C15" s="1">
        <f t="shared" si="4"/>
        <v>70</v>
      </c>
      <c r="D15" s="1">
        <f t="shared" si="1"/>
        <v>879</v>
      </c>
      <c r="E15" s="1">
        <f t="shared" si="5"/>
        <v>1199</v>
      </c>
      <c r="F15" s="1">
        <f>SUM(A15*22)</f>
        <v>110</v>
      </c>
      <c r="G15" s="1">
        <f>SUM(A15*5)</f>
        <v>25</v>
      </c>
      <c r="H15" s="1">
        <f t="shared" si="6"/>
        <v>35</v>
      </c>
      <c r="I15" s="1">
        <f t="shared" si="2"/>
        <v>95</v>
      </c>
      <c r="J15" s="1">
        <v>48.5</v>
      </c>
      <c r="K15" s="1">
        <v>1</v>
      </c>
      <c r="L15" s="1">
        <v>12</v>
      </c>
      <c r="M15" s="1">
        <f t="shared" si="7"/>
        <v>40</v>
      </c>
      <c r="N15" s="1">
        <f t="shared" si="8"/>
        <v>46.25</v>
      </c>
      <c r="O15" s="1">
        <v>17</v>
      </c>
      <c r="P15" s="1">
        <f t="shared" si="3"/>
        <v>1628.75</v>
      </c>
    </row>
    <row r="16" spans="1:16" x14ac:dyDescent="0.25">
      <c r="A16" s="1">
        <v>6</v>
      </c>
      <c r="B16" s="1">
        <f t="shared" si="0"/>
        <v>300</v>
      </c>
      <c r="C16" s="1">
        <f t="shared" si="4"/>
        <v>84</v>
      </c>
      <c r="D16" s="1">
        <f t="shared" si="1"/>
        <v>1054.8000000000002</v>
      </c>
      <c r="E16" s="1">
        <f t="shared" si="5"/>
        <v>1438.8000000000002</v>
      </c>
      <c r="F16" s="1">
        <v>119</v>
      </c>
      <c r="G16" s="1">
        <v>25</v>
      </c>
      <c r="H16" s="1">
        <f t="shared" si="6"/>
        <v>42</v>
      </c>
      <c r="I16" s="1">
        <f t="shared" si="2"/>
        <v>114</v>
      </c>
      <c r="J16" s="1">
        <v>48.5</v>
      </c>
      <c r="K16" s="1">
        <v>1</v>
      </c>
      <c r="L16" s="1">
        <v>12</v>
      </c>
      <c r="M16" s="1">
        <f t="shared" si="7"/>
        <v>48</v>
      </c>
      <c r="N16" s="1">
        <f t="shared" si="8"/>
        <v>55.5</v>
      </c>
      <c r="O16" s="1">
        <v>17</v>
      </c>
      <c r="P16" s="1">
        <f t="shared" si="3"/>
        <v>1920.8000000000002</v>
      </c>
    </row>
    <row r="17" spans="1:16" x14ac:dyDescent="0.25">
      <c r="A17" s="1">
        <v>7</v>
      </c>
      <c r="B17" s="1">
        <f t="shared" si="0"/>
        <v>350</v>
      </c>
      <c r="C17" s="1">
        <f t="shared" si="4"/>
        <v>98</v>
      </c>
      <c r="D17" s="1">
        <f t="shared" si="1"/>
        <v>1230.6000000000001</v>
      </c>
      <c r="E17" s="1">
        <f t="shared" si="5"/>
        <v>1678.6000000000001</v>
      </c>
      <c r="F17" s="1">
        <v>119</v>
      </c>
      <c r="G17" s="1">
        <v>25</v>
      </c>
      <c r="H17" s="1">
        <f t="shared" si="6"/>
        <v>49</v>
      </c>
      <c r="I17" s="1">
        <f t="shared" si="2"/>
        <v>133</v>
      </c>
      <c r="J17" s="1">
        <v>48.5</v>
      </c>
      <c r="K17" s="1">
        <v>1</v>
      </c>
      <c r="L17" s="1">
        <v>12</v>
      </c>
      <c r="M17" s="1">
        <f t="shared" si="7"/>
        <v>56</v>
      </c>
      <c r="N17" s="1">
        <f t="shared" si="8"/>
        <v>64.75</v>
      </c>
      <c r="O17" s="1">
        <v>17</v>
      </c>
      <c r="P17" s="1">
        <f t="shared" si="3"/>
        <v>2203.8500000000004</v>
      </c>
    </row>
    <row r="18" spans="1:16" x14ac:dyDescent="0.25">
      <c r="A18" s="1">
        <v>8</v>
      </c>
      <c r="B18" s="1">
        <f t="shared" si="0"/>
        <v>400</v>
      </c>
      <c r="C18" s="1">
        <f t="shared" si="4"/>
        <v>112</v>
      </c>
      <c r="D18" s="1">
        <f t="shared" si="1"/>
        <v>1406.4</v>
      </c>
      <c r="E18" s="1">
        <f t="shared" si="5"/>
        <v>1918.4</v>
      </c>
      <c r="F18" s="1">
        <v>119</v>
      </c>
      <c r="G18" s="1">
        <v>25</v>
      </c>
      <c r="H18" s="1">
        <f t="shared" si="6"/>
        <v>56</v>
      </c>
      <c r="I18" s="1">
        <f t="shared" si="2"/>
        <v>152</v>
      </c>
      <c r="J18" s="1">
        <v>48.5</v>
      </c>
      <c r="K18" s="1">
        <v>1</v>
      </c>
      <c r="L18" s="1">
        <v>12</v>
      </c>
      <c r="M18" s="1">
        <f t="shared" si="7"/>
        <v>64</v>
      </c>
      <c r="N18" s="1">
        <f t="shared" si="8"/>
        <v>74</v>
      </c>
      <c r="O18" s="1">
        <v>17</v>
      </c>
      <c r="P18" s="1">
        <f t="shared" si="3"/>
        <v>2486.9</v>
      </c>
    </row>
    <row r="19" spans="1:16" x14ac:dyDescent="0.25">
      <c r="A19" s="1">
        <v>9</v>
      </c>
      <c r="B19" s="1">
        <f t="shared" si="0"/>
        <v>450</v>
      </c>
      <c r="C19" s="1">
        <f t="shared" si="4"/>
        <v>126</v>
      </c>
      <c r="D19" s="1">
        <f t="shared" si="1"/>
        <v>1582.2</v>
      </c>
      <c r="E19" s="1">
        <f t="shared" si="5"/>
        <v>2158.1999999999998</v>
      </c>
      <c r="F19" s="1">
        <v>119</v>
      </c>
      <c r="G19" s="1">
        <v>25</v>
      </c>
      <c r="H19" s="1">
        <f t="shared" si="6"/>
        <v>63</v>
      </c>
      <c r="I19" s="1">
        <f t="shared" si="2"/>
        <v>171</v>
      </c>
      <c r="J19" s="1">
        <v>48.5</v>
      </c>
      <c r="K19" s="1">
        <v>1</v>
      </c>
      <c r="L19" s="1">
        <v>12</v>
      </c>
      <c r="M19" s="1">
        <f t="shared" si="7"/>
        <v>72</v>
      </c>
      <c r="N19" s="1">
        <f t="shared" si="8"/>
        <v>83.25</v>
      </c>
      <c r="O19" s="1">
        <v>17</v>
      </c>
      <c r="P19" s="1">
        <f t="shared" si="3"/>
        <v>2769.95</v>
      </c>
    </row>
    <row r="20" spans="1:16" x14ac:dyDescent="0.25">
      <c r="A20" s="1">
        <v>10</v>
      </c>
      <c r="B20" s="1">
        <f t="shared" si="0"/>
        <v>500</v>
      </c>
      <c r="C20" s="1">
        <f t="shared" si="4"/>
        <v>140</v>
      </c>
      <c r="D20" s="1">
        <f t="shared" si="1"/>
        <v>1758</v>
      </c>
      <c r="E20" s="1">
        <f t="shared" si="5"/>
        <v>2398</v>
      </c>
      <c r="F20" s="1">
        <v>119</v>
      </c>
      <c r="G20" s="1">
        <v>25</v>
      </c>
      <c r="H20" s="1">
        <f t="shared" si="6"/>
        <v>70</v>
      </c>
      <c r="I20" s="1">
        <f t="shared" si="2"/>
        <v>190</v>
      </c>
      <c r="J20" s="1">
        <v>48.5</v>
      </c>
      <c r="K20" s="1">
        <v>1</v>
      </c>
      <c r="L20" s="1">
        <v>12</v>
      </c>
      <c r="M20" s="1">
        <f t="shared" si="7"/>
        <v>80</v>
      </c>
      <c r="N20" s="1">
        <f t="shared" si="8"/>
        <v>92.5</v>
      </c>
      <c r="O20" s="1">
        <v>17</v>
      </c>
      <c r="P20" s="1">
        <f t="shared" si="3"/>
        <v>3053</v>
      </c>
    </row>
    <row r="21" spans="1:16" x14ac:dyDescent="0.25">
      <c r="A21" s="1">
        <v>11</v>
      </c>
      <c r="B21" s="1">
        <f t="shared" si="0"/>
        <v>550</v>
      </c>
      <c r="C21" s="1">
        <f t="shared" si="4"/>
        <v>154</v>
      </c>
      <c r="D21" s="1">
        <f t="shared" si="1"/>
        <v>1933.8000000000002</v>
      </c>
      <c r="E21" s="1">
        <f t="shared" si="5"/>
        <v>2637.8</v>
      </c>
      <c r="F21" s="1">
        <v>119</v>
      </c>
      <c r="G21" s="1">
        <v>25</v>
      </c>
      <c r="H21" s="1">
        <f t="shared" si="6"/>
        <v>77</v>
      </c>
      <c r="I21" s="1">
        <f t="shared" si="2"/>
        <v>209</v>
      </c>
      <c r="J21" s="1">
        <v>48.5</v>
      </c>
      <c r="K21" s="1">
        <v>1</v>
      </c>
      <c r="L21" s="1">
        <v>12</v>
      </c>
      <c r="M21" s="1">
        <f t="shared" si="7"/>
        <v>88</v>
      </c>
      <c r="N21" s="1">
        <f t="shared" si="8"/>
        <v>101.75</v>
      </c>
      <c r="O21" s="1">
        <v>17</v>
      </c>
      <c r="P21" s="1">
        <f t="shared" si="3"/>
        <v>3336.05</v>
      </c>
    </row>
    <row r="22" spans="1:16" x14ac:dyDescent="0.25">
      <c r="A22" s="1">
        <v>12</v>
      </c>
      <c r="B22" s="1">
        <f t="shared" si="0"/>
        <v>600</v>
      </c>
      <c r="C22" s="1">
        <f t="shared" si="4"/>
        <v>168</v>
      </c>
      <c r="D22" s="1">
        <f t="shared" si="1"/>
        <v>2109.6000000000004</v>
      </c>
      <c r="E22" s="1">
        <f t="shared" si="5"/>
        <v>2877.6000000000004</v>
      </c>
      <c r="F22" s="1">
        <v>119</v>
      </c>
      <c r="G22" s="1">
        <v>25</v>
      </c>
      <c r="H22" s="1">
        <f t="shared" si="6"/>
        <v>84</v>
      </c>
      <c r="I22" s="1">
        <f t="shared" si="2"/>
        <v>228</v>
      </c>
      <c r="J22" s="1">
        <v>48.5</v>
      </c>
      <c r="K22" s="1">
        <v>1</v>
      </c>
      <c r="L22" s="1">
        <v>12</v>
      </c>
      <c r="M22" s="1">
        <f t="shared" si="7"/>
        <v>96</v>
      </c>
      <c r="N22" s="1">
        <f t="shared" si="8"/>
        <v>111</v>
      </c>
      <c r="O22" s="1">
        <v>17</v>
      </c>
      <c r="P22" s="1">
        <f t="shared" si="3"/>
        <v>3619.1000000000004</v>
      </c>
    </row>
    <row r="24" spans="1:16" x14ac:dyDescent="0.25">
      <c r="A24" s="1" t="s">
        <v>30</v>
      </c>
    </row>
    <row r="26" spans="1:16" x14ac:dyDescent="0.25">
      <c r="A26" s="1">
        <v>1</v>
      </c>
      <c r="B26" s="1">
        <f t="shared" ref="B26:B37" si="9">SUM(A26*458)</f>
        <v>458</v>
      </c>
      <c r="C26" s="1">
        <f t="shared" ref="C26:C37" si="10">SUM(A26*14)</f>
        <v>14</v>
      </c>
      <c r="D26" s="1">
        <f t="shared" ref="D26:D37" si="11">SUM(A26*175.8)</f>
        <v>175.8</v>
      </c>
      <c r="E26" s="1">
        <f t="shared" ref="E26:E37" si="12">SUM(B26:D26)</f>
        <v>647.79999999999995</v>
      </c>
      <c r="F26" s="1">
        <f>SUM(A26*22)</f>
        <v>22</v>
      </c>
      <c r="G26" s="1">
        <f>SUM(A26*5)</f>
        <v>5</v>
      </c>
      <c r="H26" s="1">
        <f>SUM(A26*7)</f>
        <v>7</v>
      </c>
      <c r="I26" s="1">
        <f t="shared" ref="I26:I37" si="13">SUM(A26*19)</f>
        <v>19</v>
      </c>
      <c r="J26" s="1">
        <v>48.5</v>
      </c>
      <c r="K26" s="1">
        <v>1</v>
      </c>
      <c r="L26" s="1">
        <v>12</v>
      </c>
      <c r="M26" s="1">
        <f>SUM(A26*8)</f>
        <v>8</v>
      </c>
      <c r="N26" s="1">
        <f>SUM(A26*9.25)</f>
        <v>9.25</v>
      </c>
      <c r="O26" s="1">
        <v>17</v>
      </c>
      <c r="P26" s="1">
        <f t="shared" ref="P26:P37" si="14">SUM(E26:O26)</f>
        <v>796.55</v>
      </c>
    </row>
    <row r="27" spans="1:16" x14ac:dyDescent="0.25">
      <c r="A27" s="1">
        <v>2</v>
      </c>
      <c r="B27" s="1">
        <f t="shared" si="9"/>
        <v>916</v>
      </c>
      <c r="C27" s="1">
        <f t="shared" si="10"/>
        <v>28</v>
      </c>
      <c r="D27" s="1">
        <f t="shared" si="11"/>
        <v>351.6</v>
      </c>
      <c r="E27" s="1">
        <f t="shared" si="12"/>
        <v>1295.5999999999999</v>
      </c>
      <c r="F27" s="1">
        <f>SUM(A27*22)</f>
        <v>44</v>
      </c>
      <c r="G27" s="1">
        <f>SUM(A27*5)</f>
        <v>10</v>
      </c>
      <c r="H27" s="1">
        <f t="shared" ref="H27:H37" si="15">SUM(A27*7)</f>
        <v>14</v>
      </c>
      <c r="I27" s="1">
        <f t="shared" si="13"/>
        <v>38</v>
      </c>
      <c r="J27" s="1">
        <v>48.5</v>
      </c>
      <c r="K27" s="1">
        <v>1</v>
      </c>
      <c r="L27" s="1">
        <v>12</v>
      </c>
      <c r="M27" s="1">
        <f t="shared" ref="M27:M37" si="16">SUM(A27*8)</f>
        <v>16</v>
      </c>
      <c r="N27" s="1">
        <f t="shared" ref="N27:N37" si="17">SUM(A27*9.25)</f>
        <v>18.5</v>
      </c>
      <c r="O27" s="1">
        <v>17</v>
      </c>
      <c r="P27" s="1">
        <f t="shared" si="14"/>
        <v>1514.6</v>
      </c>
    </row>
    <row r="28" spans="1:16" x14ac:dyDescent="0.25">
      <c r="A28" s="1">
        <v>3</v>
      </c>
      <c r="B28" s="1">
        <f t="shared" si="9"/>
        <v>1374</v>
      </c>
      <c r="C28" s="1">
        <f t="shared" si="10"/>
        <v>42</v>
      </c>
      <c r="D28" s="1">
        <f t="shared" si="11"/>
        <v>527.40000000000009</v>
      </c>
      <c r="E28" s="1">
        <f t="shared" si="12"/>
        <v>1943.4</v>
      </c>
      <c r="F28" s="1">
        <f>SUM(A28*22)</f>
        <v>66</v>
      </c>
      <c r="G28" s="1">
        <f>SUM(A28*5)</f>
        <v>15</v>
      </c>
      <c r="H28" s="1">
        <f t="shared" si="15"/>
        <v>21</v>
      </c>
      <c r="I28" s="1">
        <f t="shared" si="13"/>
        <v>57</v>
      </c>
      <c r="J28" s="1">
        <v>48.5</v>
      </c>
      <c r="K28" s="1">
        <v>1</v>
      </c>
      <c r="L28" s="1">
        <v>12</v>
      </c>
      <c r="M28" s="1">
        <f t="shared" si="16"/>
        <v>24</v>
      </c>
      <c r="N28" s="1">
        <f t="shared" si="17"/>
        <v>27.75</v>
      </c>
      <c r="O28" s="1">
        <v>17</v>
      </c>
      <c r="P28" s="1">
        <f t="shared" si="14"/>
        <v>2232.65</v>
      </c>
    </row>
    <row r="29" spans="1:16" x14ac:dyDescent="0.25">
      <c r="A29" s="1">
        <v>4</v>
      </c>
      <c r="B29" s="1">
        <f t="shared" si="9"/>
        <v>1832</v>
      </c>
      <c r="C29" s="1">
        <f t="shared" si="10"/>
        <v>56</v>
      </c>
      <c r="D29" s="1">
        <f t="shared" si="11"/>
        <v>703.2</v>
      </c>
      <c r="E29" s="1">
        <f t="shared" si="12"/>
        <v>2591.1999999999998</v>
      </c>
      <c r="F29" s="1">
        <f>SUM(A29*22)</f>
        <v>88</v>
      </c>
      <c r="G29" s="1">
        <f>SUM(A29*5)</f>
        <v>20</v>
      </c>
      <c r="H29" s="1">
        <f t="shared" si="15"/>
        <v>28</v>
      </c>
      <c r="I29" s="1">
        <f t="shared" si="13"/>
        <v>76</v>
      </c>
      <c r="J29" s="1">
        <v>48.5</v>
      </c>
      <c r="K29" s="1">
        <v>1</v>
      </c>
      <c r="L29" s="1">
        <v>12</v>
      </c>
      <c r="M29" s="1">
        <f t="shared" si="16"/>
        <v>32</v>
      </c>
      <c r="N29" s="1">
        <f t="shared" si="17"/>
        <v>37</v>
      </c>
      <c r="O29" s="1">
        <v>17</v>
      </c>
      <c r="P29" s="1">
        <f t="shared" si="14"/>
        <v>2950.7</v>
      </c>
    </row>
    <row r="30" spans="1:16" x14ac:dyDescent="0.25">
      <c r="A30" s="1">
        <v>5</v>
      </c>
      <c r="B30" s="1">
        <f t="shared" si="9"/>
        <v>2290</v>
      </c>
      <c r="C30" s="1">
        <f t="shared" si="10"/>
        <v>70</v>
      </c>
      <c r="D30" s="1">
        <f t="shared" si="11"/>
        <v>879</v>
      </c>
      <c r="E30" s="1">
        <f t="shared" si="12"/>
        <v>3239</v>
      </c>
      <c r="F30" s="1">
        <f>SUM(A30*22)</f>
        <v>110</v>
      </c>
      <c r="G30" s="1">
        <f>SUM(A30*5)</f>
        <v>25</v>
      </c>
      <c r="H30" s="1">
        <f t="shared" si="15"/>
        <v>35</v>
      </c>
      <c r="I30" s="1">
        <f t="shared" si="13"/>
        <v>95</v>
      </c>
      <c r="J30" s="1">
        <v>48.5</v>
      </c>
      <c r="K30" s="1">
        <v>1</v>
      </c>
      <c r="L30" s="1">
        <v>12</v>
      </c>
      <c r="M30" s="1">
        <f t="shared" si="16"/>
        <v>40</v>
      </c>
      <c r="N30" s="1">
        <f t="shared" si="17"/>
        <v>46.25</v>
      </c>
      <c r="O30" s="1">
        <v>17</v>
      </c>
      <c r="P30" s="1">
        <f t="shared" si="14"/>
        <v>3668.75</v>
      </c>
    </row>
    <row r="31" spans="1:16" x14ac:dyDescent="0.25">
      <c r="A31" s="1">
        <v>6</v>
      </c>
      <c r="B31" s="1">
        <f t="shared" si="9"/>
        <v>2748</v>
      </c>
      <c r="C31" s="1">
        <f t="shared" si="10"/>
        <v>84</v>
      </c>
      <c r="D31" s="1">
        <f t="shared" si="11"/>
        <v>1054.8000000000002</v>
      </c>
      <c r="E31" s="1">
        <f t="shared" si="12"/>
        <v>3886.8</v>
      </c>
      <c r="F31" s="1">
        <v>119</v>
      </c>
      <c r="G31" s="1">
        <v>25</v>
      </c>
      <c r="H31" s="1">
        <f t="shared" si="15"/>
        <v>42</v>
      </c>
      <c r="I31" s="1">
        <f t="shared" si="13"/>
        <v>114</v>
      </c>
      <c r="J31" s="1">
        <v>48.5</v>
      </c>
      <c r="K31" s="1">
        <v>1</v>
      </c>
      <c r="L31" s="1">
        <v>12</v>
      </c>
      <c r="M31" s="1">
        <f t="shared" si="16"/>
        <v>48</v>
      </c>
      <c r="N31" s="1">
        <f t="shared" si="17"/>
        <v>55.5</v>
      </c>
      <c r="O31" s="1">
        <v>17</v>
      </c>
      <c r="P31" s="1">
        <f t="shared" si="14"/>
        <v>4368.8</v>
      </c>
    </row>
    <row r="32" spans="1:16" x14ac:dyDescent="0.25">
      <c r="A32" s="1">
        <v>7</v>
      </c>
      <c r="B32" s="1">
        <f t="shared" si="9"/>
        <v>3206</v>
      </c>
      <c r="C32" s="1">
        <f t="shared" si="10"/>
        <v>98</v>
      </c>
      <c r="D32" s="1">
        <f t="shared" si="11"/>
        <v>1230.6000000000001</v>
      </c>
      <c r="E32" s="1">
        <f t="shared" si="12"/>
        <v>4534.6000000000004</v>
      </c>
      <c r="F32" s="1">
        <v>119</v>
      </c>
      <c r="G32" s="1">
        <v>25</v>
      </c>
      <c r="H32" s="1">
        <f t="shared" si="15"/>
        <v>49</v>
      </c>
      <c r="I32" s="1">
        <f t="shared" si="13"/>
        <v>133</v>
      </c>
      <c r="J32" s="1">
        <v>48.5</v>
      </c>
      <c r="K32" s="1">
        <v>1</v>
      </c>
      <c r="L32" s="1">
        <v>12</v>
      </c>
      <c r="M32" s="1">
        <f t="shared" si="16"/>
        <v>56</v>
      </c>
      <c r="N32" s="1">
        <f t="shared" si="17"/>
        <v>64.75</v>
      </c>
      <c r="O32" s="1">
        <v>17</v>
      </c>
      <c r="P32" s="1">
        <f t="shared" si="14"/>
        <v>5059.8500000000004</v>
      </c>
    </row>
    <row r="33" spans="1:16" x14ac:dyDescent="0.25">
      <c r="A33" s="1">
        <v>8</v>
      </c>
      <c r="B33" s="1">
        <f t="shared" si="9"/>
        <v>3664</v>
      </c>
      <c r="C33" s="1">
        <f t="shared" si="10"/>
        <v>112</v>
      </c>
      <c r="D33" s="1">
        <f t="shared" si="11"/>
        <v>1406.4</v>
      </c>
      <c r="E33" s="1">
        <f t="shared" si="12"/>
        <v>5182.3999999999996</v>
      </c>
      <c r="F33" s="1">
        <v>119</v>
      </c>
      <c r="G33" s="1">
        <v>25</v>
      </c>
      <c r="H33" s="1">
        <f t="shared" si="15"/>
        <v>56</v>
      </c>
      <c r="I33" s="1">
        <f t="shared" si="13"/>
        <v>152</v>
      </c>
      <c r="J33" s="1">
        <v>48.5</v>
      </c>
      <c r="K33" s="1">
        <v>1</v>
      </c>
      <c r="L33" s="1">
        <v>12</v>
      </c>
      <c r="M33" s="1">
        <f t="shared" si="16"/>
        <v>64</v>
      </c>
      <c r="N33" s="1">
        <f t="shared" si="17"/>
        <v>74</v>
      </c>
      <c r="O33" s="1">
        <v>17</v>
      </c>
      <c r="P33" s="1">
        <f t="shared" si="14"/>
        <v>5750.9</v>
      </c>
    </row>
    <row r="34" spans="1:16" x14ac:dyDescent="0.25">
      <c r="A34" s="1">
        <v>9</v>
      </c>
      <c r="B34" s="1">
        <f t="shared" si="9"/>
        <v>4122</v>
      </c>
      <c r="C34" s="1">
        <f t="shared" si="10"/>
        <v>126</v>
      </c>
      <c r="D34" s="1">
        <f t="shared" si="11"/>
        <v>1582.2</v>
      </c>
      <c r="E34" s="1">
        <f t="shared" si="12"/>
        <v>5830.2</v>
      </c>
      <c r="F34" s="1">
        <v>119</v>
      </c>
      <c r="G34" s="1">
        <v>25</v>
      </c>
      <c r="H34" s="1">
        <f t="shared" si="15"/>
        <v>63</v>
      </c>
      <c r="I34" s="1">
        <f t="shared" si="13"/>
        <v>171</v>
      </c>
      <c r="J34" s="1">
        <v>48.5</v>
      </c>
      <c r="K34" s="1">
        <v>1</v>
      </c>
      <c r="L34" s="1">
        <v>12</v>
      </c>
      <c r="M34" s="1">
        <f t="shared" si="16"/>
        <v>72</v>
      </c>
      <c r="N34" s="1">
        <f t="shared" si="17"/>
        <v>83.25</v>
      </c>
      <c r="O34" s="1">
        <v>17</v>
      </c>
      <c r="P34" s="1">
        <f t="shared" si="14"/>
        <v>6441.95</v>
      </c>
    </row>
    <row r="35" spans="1:16" x14ac:dyDescent="0.25">
      <c r="A35" s="1">
        <v>10</v>
      </c>
      <c r="B35" s="1">
        <f t="shared" si="9"/>
        <v>4580</v>
      </c>
      <c r="C35" s="1">
        <f t="shared" si="10"/>
        <v>140</v>
      </c>
      <c r="D35" s="1">
        <f t="shared" si="11"/>
        <v>1758</v>
      </c>
      <c r="E35" s="1">
        <f t="shared" si="12"/>
        <v>6478</v>
      </c>
      <c r="F35" s="1">
        <v>119</v>
      </c>
      <c r="G35" s="1">
        <v>25</v>
      </c>
      <c r="H35" s="1">
        <f t="shared" si="15"/>
        <v>70</v>
      </c>
      <c r="I35" s="1">
        <f t="shared" si="13"/>
        <v>190</v>
      </c>
      <c r="J35" s="1">
        <v>48.5</v>
      </c>
      <c r="K35" s="1">
        <v>1</v>
      </c>
      <c r="L35" s="1">
        <v>12</v>
      </c>
      <c r="M35" s="1">
        <f t="shared" si="16"/>
        <v>80</v>
      </c>
      <c r="N35" s="1">
        <f t="shared" si="17"/>
        <v>92.5</v>
      </c>
      <c r="O35" s="1">
        <v>17</v>
      </c>
      <c r="P35" s="1">
        <f t="shared" si="14"/>
        <v>7133</v>
      </c>
    </row>
    <row r="36" spans="1:16" x14ac:dyDescent="0.25">
      <c r="A36" s="1">
        <v>11</v>
      </c>
      <c r="B36" s="1">
        <f t="shared" si="9"/>
        <v>5038</v>
      </c>
      <c r="C36" s="1">
        <f t="shared" si="10"/>
        <v>154</v>
      </c>
      <c r="D36" s="1">
        <f t="shared" si="11"/>
        <v>1933.8000000000002</v>
      </c>
      <c r="E36" s="1">
        <f t="shared" si="12"/>
        <v>7125.8</v>
      </c>
      <c r="F36" s="1">
        <v>119</v>
      </c>
      <c r="G36" s="1">
        <v>25</v>
      </c>
      <c r="H36" s="1">
        <f t="shared" si="15"/>
        <v>77</v>
      </c>
      <c r="I36" s="1">
        <f t="shared" si="13"/>
        <v>209</v>
      </c>
      <c r="J36" s="1">
        <v>48.5</v>
      </c>
      <c r="K36" s="1">
        <v>1</v>
      </c>
      <c r="L36" s="1">
        <v>12</v>
      </c>
      <c r="M36" s="1">
        <f t="shared" si="16"/>
        <v>88</v>
      </c>
      <c r="N36" s="1">
        <f t="shared" si="17"/>
        <v>101.75</v>
      </c>
      <c r="O36" s="1">
        <v>17</v>
      </c>
      <c r="P36" s="1">
        <f t="shared" si="14"/>
        <v>7824.05</v>
      </c>
    </row>
    <row r="37" spans="1:16" x14ac:dyDescent="0.25">
      <c r="A37" s="1">
        <v>12</v>
      </c>
      <c r="B37" s="1">
        <f t="shared" si="9"/>
        <v>5496</v>
      </c>
      <c r="C37" s="1">
        <f t="shared" si="10"/>
        <v>168</v>
      </c>
      <c r="D37" s="1">
        <f t="shared" si="11"/>
        <v>2109.6000000000004</v>
      </c>
      <c r="E37" s="1">
        <f t="shared" si="12"/>
        <v>7773.6</v>
      </c>
      <c r="F37" s="1">
        <v>119</v>
      </c>
      <c r="G37" s="1">
        <v>25</v>
      </c>
      <c r="H37" s="1">
        <f t="shared" si="15"/>
        <v>84</v>
      </c>
      <c r="I37" s="1">
        <f t="shared" si="13"/>
        <v>228</v>
      </c>
      <c r="J37" s="1">
        <v>48.5</v>
      </c>
      <c r="K37" s="1">
        <v>1</v>
      </c>
      <c r="L37" s="1">
        <v>12</v>
      </c>
      <c r="M37" s="1">
        <f t="shared" si="16"/>
        <v>96</v>
      </c>
      <c r="N37" s="1">
        <f t="shared" si="17"/>
        <v>111</v>
      </c>
      <c r="O37" s="1">
        <v>17</v>
      </c>
      <c r="P37" s="1">
        <f t="shared" si="14"/>
        <v>8515.1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Salas, Terrie</dc:creator>
  <cp:lastModifiedBy>Salas, Terrie</cp:lastModifiedBy>
  <dcterms:created xsi:type="dcterms:W3CDTF">2022-02-09T20:10:56Z</dcterms:created>
  <dcterms:modified xsi:type="dcterms:W3CDTF">2023-03-08T16:11:51Z</dcterms:modified>
</cp:coreProperties>
</file>