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https://sulross-my.sharepoint.com/personal/mcorbett_sulross_edu/Documents/Desktop/"/>
    </mc:Choice>
  </mc:AlternateContent>
  <xr:revisionPtr revIDLastSave="0" documentId="8_{C3E5DC81-70F2-4FE2-8C32-031FD9B4D43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C31" i="1" l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D12" i="1" s="1"/>
  <c r="C11" i="1"/>
  <c r="I31" i="1"/>
  <c r="B31" i="1"/>
  <c r="I30" i="1"/>
  <c r="B30" i="1"/>
  <c r="I29" i="1"/>
  <c r="B29" i="1"/>
  <c r="I28" i="1"/>
  <c r="B28" i="1"/>
  <c r="D28" i="1" s="1"/>
  <c r="K28" i="1" s="1"/>
  <c r="I27" i="1"/>
  <c r="B27" i="1"/>
  <c r="D27" i="1" s="1"/>
  <c r="K27" i="1" s="1"/>
  <c r="I26" i="1"/>
  <c r="B26" i="1"/>
  <c r="I25" i="1"/>
  <c r="B25" i="1"/>
  <c r="D25" i="1" s="1"/>
  <c r="K25" i="1" s="1"/>
  <c r="I24" i="1"/>
  <c r="B24" i="1"/>
  <c r="I23" i="1"/>
  <c r="B23" i="1"/>
  <c r="I22" i="1"/>
  <c r="B22" i="1"/>
  <c r="I21" i="1"/>
  <c r="B21" i="1"/>
  <c r="I20" i="1"/>
  <c r="F20" i="1"/>
  <c r="E20" i="1"/>
  <c r="B20" i="1"/>
  <c r="I19" i="1"/>
  <c r="F19" i="1"/>
  <c r="E19" i="1"/>
  <c r="B19" i="1"/>
  <c r="I18" i="1"/>
  <c r="F18" i="1"/>
  <c r="E18" i="1"/>
  <c r="B18" i="1"/>
  <c r="D18" i="1" s="1"/>
  <c r="K18" i="1" s="1"/>
  <c r="I17" i="1"/>
  <c r="F17" i="1"/>
  <c r="E17" i="1"/>
  <c r="B17" i="1"/>
  <c r="I16" i="1"/>
  <c r="F16" i="1"/>
  <c r="E16" i="1"/>
  <c r="B16" i="1"/>
  <c r="I15" i="1"/>
  <c r="F15" i="1"/>
  <c r="E15" i="1"/>
  <c r="B15" i="1"/>
  <c r="I14" i="1"/>
  <c r="F14" i="1"/>
  <c r="E14" i="1"/>
  <c r="B14" i="1"/>
  <c r="I13" i="1"/>
  <c r="F13" i="1"/>
  <c r="E13" i="1"/>
  <c r="B13" i="1"/>
  <c r="I12" i="1"/>
  <c r="F12" i="1"/>
  <c r="E12" i="1"/>
  <c r="B12" i="1"/>
  <c r="I11" i="1"/>
  <c r="F11" i="1"/>
  <c r="E11" i="1"/>
  <c r="B11" i="1"/>
  <c r="D26" i="1" l="1"/>
  <c r="K26" i="1" s="1"/>
  <c r="D13" i="1"/>
  <c r="K13" i="1" s="1"/>
  <c r="D24" i="1"/>
  <c r="K24" i="1" s="1"/>
  <c r="K12" i="1"/>
  <c r="D20" i="1"/>
  <c r="K20" i="1" s="1"/>
  <c r="D21" i="1"/>
  <c r="K21" i="1" s="1"/>
  <c r="D22" i="1"/>
  <c r="K22" i="1" s="1"/>
  <c r="D14" i="1"/>
  <c r="K14" i="1" s="1"/>
  <c r="D23" i="1"/>
  <c r="K23" i="1" s="1"/>
  <c r="D16" i="1"/>
  <c r="K16" i="1" s="1"/>
  <c r="D17" i="1"/>
  <c r="K17" i="1" s="1"/>
  <c r="D29" i="1"/>
  <c r="K29" i="1" s="1"/>
  <c r="D30" i="1"/>
  <c r="K30" i="1" s="1"/>
  <c r="D31" i="1"/>
  <c r="K31" i="1" s="1"/>
  <c r="D19" i="1"/>
  <c r="K19" i="1" s="1"/>
  <c r="D15" i="1"/>
  <c r="K15" i="1" s="1"/>
  <c r="D11" i="1"/>
  <c r="K11" i="1" s="1"/>
</calcChain>
</file>

<file path=xl/sharedStrings.xml><?xml version="1.0" encoding="utf-8"?>
<sst xmlns="http://schemas.openxmlformats.org/spreadsheetml/2006/main" count="33" uniqueCount="24">
  <si>
    <t>TUITION AND MANDATORY FEES</t>
  </si>
  <si>
    <t xml:space="preserve"> </t>
  </si>
  <si>
    <t>Undergraduate</t>
  </si>
  <si>
    <t>ALPINE</t>
  </si>
  <si>
    <t>Guaranteed Tuition Price Plan</t>
  </si>
  <si>
    <t>Texas Resident</t>
  </si>
  <si>
    <t>Sem.</t>
  </si>
  <si>
    <t>Tuition ***</t>
  </si>
  <si>
    <t>Designated</t>
  </si>
  <si>
    <t>Total</t>
  </si>
  <si>
    <t xml:space="preserve">Student </t>
  </si>
  <si>
    <t xml:space="preserve">Recreational </t>
  </si>
  <si>
    <t>Athletic</t>
  </si>
  <si>
    <t xml:space="preserve">Medical </t>
  </si>
  <si>
    <t>Total ***</t>
  </si>
  <si>
    <t>Hours</t>
  </si>
  <si>
    <t>Tuition</t>
  </si>
  <si>
    <t>Service</t>
  </si>
  <si>
    <t>Center</t>
  </si>
  <si>
    <t>Sports</t>
  </si>
  <si>
    <t>Fee</t>
  </si>
  <si>
    <t xml:space="preserve">Service </t>
  </si>
  <si>
    <t>Fall 2023 / Spring 2024</t>
  </si>
  <si>
    <t>Institutional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</si>
</sst>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1" fillId="0" borderId="0" xfId="0" applyNumberFormat="1" applyFont="1" applyAlignment="1"/>
    <xf numFmtId="4" fontId="1" fillId="0" borderId="0" xfId="0" applyNumberFormat="1" applyFont="1"/>
    <xf numFmtId="4" fontId="2" fillId="0" borderId="0" xfId="0" applyNumberFormat="1" applyFont="1"/>
    <xf numFmtId="4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" fillId="0" borderId="0" xfId="0" applyNumberFormat="1" applyFont="1" applyFill="1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4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selection activeCell="P13" sqref="P13"/>
    </sheetView>
  </sheetViews>
  <sheetFormatPr defaultRowHeight="15" x14ac:dyDescent="0.25"/>
  <cols>
    <col min="2" max="2" width="12" bestFit="1" customWidth="1"/>
    <col min="3" max="3" width="12.85546875" bestFit="1" customWidth="1"/>
    <col min="4" max="4" width="10.140625" bestFit="1" customWidth="1"/>
    <col min="7" max="7" width="12.42578125" customWidth="1"/>
    <col min="8" max="8" width="13.28515625" customWidth="1"/>
    <col min="11" max="11" width="10.140625" bestFit="1" customWidth="1"/>
  </cols>
  <sheetData>
    <row r="1" spans="1:11" ht="15.75" x14ac:dyDescent="0.25">
      <c r="A1" s="1" t="s">
        <v>0</v>
      </c>
      <c r="B1" s="2"/>
      <c r="C1" s="2"/>
      <c r="D1" s="2"/>
      <c r="E1" s="2"/>
      <c r="F1" s="1" t="s">
        <v>1</v>
      </c>
      <c r="G1" s="2"/>
      <c r="H1" s="2"/>
      <c r="I1" s="2"/>
      <c r="J1" s="2"/>
      <c r="K1" s="2"/>
    </row>
    <row r="2" spans="1:11" ht="15.75" x14ac:dyDescent="0.25">
      <c r="A2" s="11" t="s">
        <v>22</v>
      </c>
      <c r="B2" s="2"/>
      <c r="C2" s="2"/>
      <c r="D2" s="2"/>
      <c r="E2" s="2"/>
      <c r="F2" s="3" t="s">
        <v>2</v>
      </c>
      <c r="G2" s="2"/>
      <c r="H2" s="2"/>
      <c r="I2" s="2"/>
      <c r="J2" s="2"/>
      <c r="K2" s="2"/>
    </row>
    <row r="3" spans="1:11" ht="15.75" x14ac:dyDescent="0.25">
      <c r="A3" s="1" t="s">
        <v>3</v>
      </c>
      <c r="B3" s="2"/>
      <c r="C3" s="2"/>
      <c r="D3" s="2"/>
      <c r="E3" s="2"/>
      <c r="F3" s="2" t="s">
        <v>4</v>
      </c>
      <c r="G3" s="2"/>
      <c r="H3" s="2"/>
      <c r="I3" s="2"/>
      <c r="J3" s="2"/>
      <c r="K3" s="2"/>
    </row>
    <row r="4" spans="1:11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1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x14ac:dyDescent="0.25">
      <c r="A6" s="2"/>
      <c r="B6" s="2"/>
      <c r="C6" s="1"/>
      <c r="D6" s="2"/>
      <c r="E6" s="4"/>
      <c r="F6" s="4"/>
      <c r="G6" s="4"/>
      <c r="H6" s="4"/>
      <c r="I6" s="4"/>
      <c r="J6" s="1"/>
      <c r="K6" s="2"/>
    </row>
    <row r="7" spans="1:11" ht="15.75" x14ac:dyDescent="0.25">
      <c r="A7" s="4" t="s">
        <v>6</v>
      </c>
      <c r="B7" s="5" t="s">
        <v>7</v>
      </c>
      <c r="C7" s="4" t="s">
        <v>8</v>
      </c>
      <c r="D7" s="7" t="s">
        <v>9</v>
      </c>
      <c r="E7" s="4" t="s">
        <v>10</v>
      </c>
      <c r="F7" s="4" t="s">
        <v>10</v>
      </c>
      <c r="G7" s="4" t="s">
        <v>23</v>
      </c>
      <c r="H7" s="4" t="s">
        <v>11</v>
      </c>
      <c r="I7" s="4" t="s">
        <v>12</v>
      </c>
      <c r="J7" s="4" t="s">
        <v>13</v>
      </c>
      <c r="K7" s="5" t="s">
        <v>14</v>
      </c>
    </row>
    <row r="8" spans="1:11" ht="15.75" x14ac:dyDescent="0.25">
      <c r="A8" s="4" t="s">
        <v>15</v>
      </c>
      <c r="B8" s="2"/>
      <c r="C8" s="4" t="s">
        <v>16</v>
      </c>
      <c r="D8" s="7" t="s">
        <v>16</v>
      </c>
      <c r="E8" s="4" t="s">
        <v>17</v>
      </c>
      <c r="F8" s="4" t="s">
        <v>18</v>
      </c>
      <c r="G8" s="4" t="s">
        <v>17</v>
      </c>
      <c r="H8" s="4" t="s">
        <v>19</v>
      </c>
      <c r="I8" s="4" t="s">
        <v>20</v>
      </c>
      <c r="J8" s="4" t="s">
        <v>21</v>
      </c>
      <c r="K8" s="2"/>
    </row>
    <row r="9" spans="1:11" ht="15.75" x14ac:dyDescent="0.25">
      <c r="A9" s="2"/>
      <c r="B9" s="2"/>
      <c r="C9" s="1" t="s">
        <v>1</v>
      </c>
      <c r="D9" s="8"/>
      <c r="E9" s="4" t="s">
        <v>20</v>
      </c>
      <c r="F9" s="4" t="s">
        <v>20</v>
      </c>
      <c r="G9" s="4" t="s">
        <v>20</v>
      </c>
      <c r="H9" s="4" t="s">
        <v>20</v>
      </c>
      <c r="I9" s="2"/>
      <c r="J9" s="4" t="s">
        <v>20</v>
      </c>
      <c r="K9" s="2"/>
    </row>
    <row r="10" spans="1:11" ht="15.75" x14ac:dyDescent="0.25">
      <c r="A10" s="2"/>
      <c r="B10" s="2"/>
      <c r="C10" s="2"/>
      <c r="D10" s="8"/>
      <c r="E10" s="2"/>
      <c r="F10" s="2"/>
      <c r="G10" s="2"/>
      <c r="H10" s="2"/>
      <c r="I10" s="2"/>
      <c r="J10" s="2"/>
      <c r="K10" s="2"/>
    </row>
    <row r="11" spans="1:11" ht="15.75" x14ac:dyDescent="0.25">
      <c r="A11" s="2">
        <v>1</v>
      </c>
      <c r="B11" s="2">
        <f t="shared" ref="B11:B31" si="0">SUM(A11*50)</f>
        <v>50</v>
      </c>
      <c r="C11" s="2">
        <f t="shared" ref="C11:C31" si="1">SUM(A11*196.9)</f>
        <v>196.9</v>
      </c>
      <c r="D11" s="9">
        <f t="shared" ref="D11:D31" si="2">SUM(B11+C11)</f>
        <v>246.9</v>
      </c>
      <c r="E11" s="2">
        <f t="shared" ref="E11:E20" si="3">SUM(A11*22)</f>
        <v>22</v>
      </c>
      <c r="F11" s="2">
        <f t="shared" ref="F11:F20" si="4">SUM(A11*5)</f>
        <v>5</v>
      </c>
      <c r="G11" s="2">
        <f>SUM(A11*43.87)</f>
        <v>43.87</v>
      </c>
      <c r="H11" s="2">
        <v>100</v>
      </c>
      <c r="I11" s="2">
        <f>SUM(A11*11.52)</f>
        <v>11.52</v>
      </c>
      <c r="J11" s="2">
        <v>34</v>
      </c>
      <c r="K11" s="2">
        <f>SUM(D11:J11)</f>
        <v>463.28999999999996</v>
      </c>
    </row>
    <row r="12" spans="1:11" ht="15.75" x14ac:dyDescent="0.25">
      <c r="A12" s="2">
        <v>2</v>
      </c>
      <c r="B12" s="2">
        <f t="shared" si="0"/>
        <v>100</v>
      </c>
      <c r="C12" s="2">
        <f t="shared" si="1"/>
        <v>393.8</v>
      </c>
      <c r="D12" s="9">
        <f t="shared" si="2"/>
        <v>493.8</v>
      </c>
      <c r="E12" s="2">
        <f t="shared" si="3"/>
        <v>44</v>
      </c>
      <c r="F12" s="2">
        <f t="shared" si="4"/>
        <v>10</v>
      </c>
      <c r="G12" s="2">
        <f t="shared" ref="G12:G31" si="5">SUM(A12*43.87)</f>
        <v>87.74</v>
      </c>
      <c r="H12" s="2">
        <v>100</v>
      </c>
      <c r="I12" s="2">
        <f t="shared" ref="I12:I31" si="6">SUM(A12*11.52)</f>
        <v>23.04</v>
      </c>
      <c r="J12" s="2">
        <v>34</v>
      </c>
      <c r="K12" s="2">
        <f>SUM(D12:J12)</f>
        <v>792.57999999999993</v>
      </c>
    </row>
    <row r="13" spans="1:11" ht="15.75" x14ac:dyDescent="0.25">
      <c r="A13" s="2">
        <v>3</v>
      </c>
      <c r="B13" s="2">
        <f t="shared" si="0"/>
        <v>150</v>
      </c>
      <c r="C13" s="2">
        <f t="shared" si="1"/>
        <v>590.70000000000005</v>
      </c>
      <c r="D13" s="9">
        <f t="shared" si="2"/>
        <v>740.7</v>
      </c>
      <c r="E13" s="2">
        <f t="shared" si="3"/>
        <v>66</v>
      </c>
      <c r="F13" s="2">
        <f t="shared" si="4"/>
        <v>15</v>
      </c>
      <c r="G13" s="2">
        <f t="shared" si="5"/>
        <v>131.60999999999999</v>
      </c>
      <c r="H13" s="2">
        <v>100</v>
      </c>
      <c r="I13" s="2">
        <f t="shared" si="6"/>
        <v>34.56</v>
      </c>
      <c r="J13" s="2">
        <v>34</v>
      </c>
      <c r="K13" s="2">
        <f>SUM(D13:J13)</f>
        <v>1121.8699999999999</v>
      </c>
    </row>
    <row r="14" spans="1:11" ht="15.75" x14ac:dyDescent="0.25">
      <c r="A14" s="2">
        <v>4</v>
      </c>
      <c r="B14" s="2">
        <f t="shared" si="0"/>
        <v>200</v>
      </c>
      <c r="C14" s="2">
        <f t="shared" si="1"/>
        <v>787.6</v>
      </c>
      <c r="D14" s="9">
        <f t="shared" si="2"/>
        <v>987.6</v>
      </c>
      <c r="E14" s="2">
        <f t="shared" si="3"/>
        <v>88</v>
      </c>
      <c r="F14" s="2">
        <f t="shared" si="4"/>
        <v>20</v>
      </c>
      <c r="G14" s="2">
        <f t="shared" si="5"/>
        <v>175.48</v>
      </c>
      <c r="H14" s="2">
        <v>100</v>
      </c>
      <c r="I14" s="2">
        <f t="shared" si="6"/>
        <v>46.08</v>
      </c>
      <c r="J14" s="2">
        <v>34</v>
      </c>
      <c r="K14" s="2">
        <f>SUM(D14:J14)</f>
        <v>1451.1599999999999</v>
      </c>
    </row>
    <row r="15" spans="1:11" ht="15.75" x14ac:dyDescent="0.25">
      <c r="A15" s="2">
        <v>5</v>
      </c>
      <c r="B15" s="2">
        <f t="shared" si="0"/>
        <v>250</v>
      </c>
      <c r="C15" s="2">
        <f t="shared" si="1"/>
        <v>984.5</v>
      </c>
      <c r="D15" s="9">
        <f t="shared" si="2"/>
        <v>1234.5</v>
      </c>
      <c r="E15" s="2">
        <f t="shared" si="3"/>
        <v>110</v>
      </c>
      <c r="F15" s="2">
        <f t="shared" si="4"/>
        <v>25</v>
      </c>
      <c r="G15" s="2">
        <f t="shared" si="5"/>
        <v>219.35</v>
      </c>
      <c r="H15" s="2">
        <v>100</v>
      </c>
      <c r="I15" s="2">
        <f t="shared" si="6"/>
        <v>57.599999999999994</v>
      </c>
      <c r="J15" s="2">
        <v>34</v>
      </c>
      <c r="K15" s="2">
        <f>SUM(D15:J15)</f>
        <v>1780.4499999999998</v>
      </c>
    </row>
    <row r="16" spans="1:11" ht="15.75" x14ac:dyDescent="0.25">
      <c r="A16" s="2">
        <v>6</v>
      </c>
      <c r="B16" s="2">
        <f t="shared" si="0"/>
        <v>300</v>
      </c>
      <c r="C16" s="2">
        <f t="shared" si="1"/>
        <v>1181.4000000000001</v>
      </c>
      <c r="D16" s="9">
        <f t="shared" si="2"/>
        <v>1481.4</v>
      </c>
      <c r="E16" s="2">
        <f t="shared" si="3"/>
        <v>132</v>
      </c>
      <c r="F16" s="2">
        <f t="shared" si="4"/>
        <v>30</v>
      </c>
      <c r="G16" s="2">
        <f t="shared" si="5"/>
        <v>263.21999999999997</v>
      </c>
      <c r="H16" s="2">
        <v>100</v>
      </c>
      <c r="I16" s="2">
        <f t="shared" si="6"/>
        <v>69.12</v>
      </c>
      <c r="J16" s="2">
        <v>34</v>
      </c>
      <c r="K16" s="2">
        <f>SUM(D16:J16)</f>
        <v>2109.7400000000002</v>
      </c>
    </row>
    <row r="17" spans="1:11" ht="15.75" x14ac:dyDescent="0.25">
      <c r="A17" s="2">
        <v>7</v>
      </c>
      <c r="B17" s="2">
        <f t="shared" si="0"/>
        <v>350</v>
      </c>
      <c r="C17" s="2">
        <f t="shared" si="1"/>
        <v>1378.3</v>
      </c>
      <c r="D17" s="9">
        <f t="shared" si="2"/>
        <v>1728.3</v>
      </c>
      <c r="E17" s="2">
        <f t="shared" si="3"/>
        <v>154</v>
      </c>
      <c r="F17" s="2">
        <f t="shared" si="4"/>
        <v>35</v>
      </c>
      <c r="G17" s="2">
        <f t="shared" si="5"/>
        <v>307.08999999999997</v>
      </c>
      <c r="H17" s="2">
        <v>100</v>
      </c>
      <c r="I17" s="2">
        <f t="shared" si="6"/>
        <v>80.64</v>
      </c>
      <c r="J17" s="2">
        <v>34</v>
      </c>
      <c r="K17" s="2">
        <f>SUM(D17:J17)</f>
        <v>2439.0299999999997</v>
      </c>
    </row>
    <row r="18" spans="1:11" ht="15.75" x14ac:dyDescent="0.25">
      <c r="A18" s="2">
        <v>8</v>
      </c>
      <c r="B18" s="2">
        <f t="shared" si="0"/>
        <v>400</v>
      </c>
      <c r="C18" s="2">
        <f t="shared" si="1"/>
        <v>1575.2</v>
      </c>
      <c r="D18" s="9">
        <f t="shared" si="2"/>
        <v>1975.2</v>
      </c>
      <c r="E18" s="2">
        <f t="shared" si="3"/>
        <v>176</v>
      </c>
      <c r="F18" s="2">
        <f t="shared" si="4"/>
        <v>40</v>
      </c>
      <c r="G18" s="2">
        <f t="shared" si="5"/>
        <v>350.96</v>
      </c>
      <c r="H18" s="2">
        <v>100</v>
      </c>
      <c r="I18" s="2">
        <f t="shared" si="6"/>
        <v>92.16</v>
      </c>
      <c r="J18" s="2">
        <v>34</v>
      </c>
      <c r="K18" s="2">
        <f>SUM(D18:J18)</f>
        <v>2768.3199999999997</v>
      </c>
    </row>
    <row r="19" spans="1:11" ht="15.75" x14ac:dyDescent="0.25">
      <c r="A19" s="2">
        <v>9</v>
      </c>
      <c r="B19" s="2">
        <f t="shared" si="0"/>
        <v>450</v>
      </c>
      <c r="C19" s="2">
        <f t="shared" si="1"/>
        <v>1772.1000000000001</v>
      </c>
      <c r="D19" s="9">
        <f t="shared" si="2"/>
        <v>2222.1000000000004</v>
      </c>
      <c r="E19" s="2">
        <f t="shared" si="3"/>
        <v>198</v>
      </c>
      <c r="F19" s="2">
        <f t="shared" si="4"/>
        <v>45</v>
      </c>
      <c r="G19" s="2">
        <f t="shared" si="5"/>
        <v>394.83</v>
      </c>
      <c r="H19" s="2">
        <v>100</v>
      </c>
      <c r="I19" s="2">
        <f t="shared" si="6"/>
        <v>103.67999999999999</v>
      </c>
      <c r="J19" s="2">
        <v>34</v>
      </c>
      <c r="K19" s="2">
        <f>SUM(D19:J19)</f>
        <v>3097.61</v>
      </c>
    </row>
    <row r="20" spans="1:11" ht="15.75" x14ac:dyDescent="0.25">
      <c r="A20" s="2">
        <v>10</v>
      </c>
      <c r="B20" s="2">
        <f t="shared" si="0"/>
        <v>500</v>
      </c>
      <c r="C20" s="2">
        <f t="shared" si="1"/>
        <v>1969</v>
      </c>
      <c r="D20" s="9">
        <f t="shared" si="2"/>
        <v>2469</v>
      </c>
      <c r="E20" s="2">
        <f t="shared" si="3"/>
        <v>220</v>
      </c>
      <c r="F20" s="2">
        <f t="shared" si="4"/>
        <v>50</v>
      </c>
      <c r="G20" s="2">
        <f t="shared" si="5"/>
        <v>438.7</v>
      </c>
      <c r="H20" s="2">
        <v>100</v>
      </c>
      <c r="I20" s="2">
        <f t="shared" si="6"/>
        <v>115.19999999999999</v>
      </c>
      <c r="J20" s="2">
        <v>34</v>
      </c>
      <c r="K20" s="2">
        <f>SUM(D20:J20)</f>
        <v>3426.8999999999996</v>
      </c>
    </row>
    <row r="21" spans="1:11" ht="15.75" x14ac:dyDescent="0.25">
      <c r="A21" s="2">
        <v>11</v>
      </c>
      <c r="B21" s="2">
        <f t="shared" si="0"/>
        <v>550</v>
      </c>
      <c r="C21" s="2">
        <f t="shared" si="1"/>
        <v>2165.9</v>
      </c>
      <c r="D21" s="9">
        <f t="shared" si="2"/>
        <v>2715.9</v>
      </c>
      <c r="E21" s="2">
        <v>238</v>
      </c>
      <c r="F21" s="2">
        <v>50</v>
      </c>
      <c r="G21" s="2">
        <f t="shared" si="5"/>
        <v>482.57</v>
      </c>
      <c r="H21" s="2">
        <v>100</v>
      </c>
      <c r="I21" s="2">
        <f t="shared" si="6"/>
        <v>126.72</v>
      </c>
      <c r="J21" s="2">
        <v>34</v>
      </c>
      <c r="K21" s="2">
        <f>SUM(D21:J21)</f>
        <v>3747.19</v>
      </c>
    </row>
    <row r="22" spans="1:11" ht="15.75" x14ac:dyDescent="0.25">
      <c r="A22" s="2">
        <v>12</v>
      </c>
      <c r="B22" s="2">
        <f t="shared" si="0"/>
        <v>600</v>
      </c>
      <c r="C22" s="2">
        <f t="shared" si="1"/>
        <v>2362.8000000000002</v>
      </c>
      <c r="D22" s="9">
        <f t="shared" si="2"/>
        <v>2962.8</v>
      </c>
      <c r="E22" s="2">
        <v>238</v>
      </c>
      <c r="F22" s="2">
        <v>50</v>
      </c>
      <c r="G22" s="2">
        <f t="shared" si="5"/>
        <v>526.43999999999994</v>
      </c>
      <c r="H22" s="2">
        <v>100</v>
      </c>
      <c r="I22" s="2">
        <f t="shared" si="6"/>
        <v>138.24</v>
      </c>
      <c r="J22" s="2">
        <v>34</v>
      </c>
      <c r="K22" s="2">
        <f>SUM(D22:J22)</f>
        <v>4049.4800000000005</v>
      </c>
    </row>
    <row r="23" spans="1:11" ht="15.75" x14ac:dyDescent="0.25">
      <c r="A23" s="2">
        <v>13</v>
      </c>
      <c r="B23" s="2">
        <f t="shared" si="0"/>
        <v>650</v>
      </c>
      <c r="C23" s="2">
        <f t="shared" si="1"/>
        <v>2559.7000000000003</v>
      </c>
      <c r="D23" s="9">
        <f t="shared" si="2"/>
        <v>3209.7000000000003</v>
      </c>
      <c r="E23" s="2">
        <v>238</v>
      </c>
      <c r="F23" s="2">
        <v>50</v>
      </c>
      <c r="G23" s="2">
        <f t="shared" si="5"/>
        <v>570.30999999999995</v>
      </c>
      <c r="H23" s="2">
        <v>100</v>
      </c>
      <c r="I23" s="2">
        <f t="shared" si="6"/>
        <v>149.76</v>
      </c>
      <c r="J23" s="2">
        <v>34</v>
      </c>
      <c r="K23" s="2">
        <f>SUM(D23:J23)</f>
        <v>4351.7700000000004</v>
      </c>
    </row>
    <row r="24" spans="1:11" ht="15.75" x14ac:dyDescent="0.25">
      <c r="A24" s="2">
        <v>14</v>
      </c>
      <c r="B24" s="2">
        <f t="shared" si="0"/>
        <v>700</v>
      </c>
      <c r="C24" s="2">
        <f t="shared" si="1"/>
        <v>2756.6</v>
      </c>
      <c r="D24" s="9">
        <f t="shared" si="2"/>
        <v>3456.6</v>
      </c>
      <c r="E24" s="2">
        <v>238</v>
      </c>
      <c r="F24" s="2">
        <v>50</v>
      </c>
      <c r="G24" s="2">
        <f t="shared" si="5"/>
        <v>614.17999999999995</v>
      </c>
      <c r="H24" s="2">
        <v>100</v>
      </c>
      <c r="I24" s="2">
        <f t="shared" si="6"/>
        <v>161.28</v>
      </c>
      <c r="J24" s="2">
        <v>34</v>
      </c>
      <c r="K24" s="2">
        <f>SUM(D24:J24)</f>
        <v>4654.0599999999995</v>
      </c>
    </row>
    <row r="25" spans="1:11" ht="15.75" x14ac:dyDescent="0.25">
      <c r="A25" s="2">
        <v>15</v>
      </c>
      <c r="B25" s="2">
        <f t="shared" si="0"/>
        <v>750</v>
      </c>
      <c r="C25" s="2">
        <f t="shared" si="1"/>
        <v>2953.5</v>
      </c>
      <c r="D25" s="9">
        <f t="shared" si="2"/>
        <v>3703.5</v>
      </c>
      <c r="E25" s="2">
        <v>238</v>
      </c>
      <c r="F25" s="2">
        <v>50</v>
      </c>
      <c r="G25" s="2">
        <f t="shared" si="5"/>
        <v>658.05</v>
      </c>
      <c r="H25" s="2">
        <v>100</v>
      </c>
      <c r="I25" s="2">
        <f t="shared" si="6"/>
        <v>172.79999999999998</v>
      </c>
      <c r="J25" s="2">
        <v>34</v>
      </c>
      <c r="K25" s="6">
        <f>SUM(D25:J25)</f>
        <v>4956.3500000000004</v>
      </c>
    </row>
    <row r="26" spans="1:11" ht="15.75" x14ac:dyDescent="0.25">
      <c r="A26" s="2">
        <v>16</v>
      </c>
      <c r="B26" s="2">
        <f t="shared" si="0"/>
        <v>800</v>
      </c>
      <c r="C26" s="2">
        <f t="shared" si="1"/>
        <v>3150.4</v>
      </c>
      <c r="D26" s="9">
        <f t="shared" si="2"/>
        <v>3950.4</v>
      </c>
      <c r="E26" s="2">
        <v>238</v>
      </c>
      <c r="F26" s="2">
        <v>50</v>
      </c>
      <c r="G26" s="2">
        <f t="shared" si="5"/>
        <v>701.92</v>
      </c>
      <c r="H26" s="2">
        <v>100</v>
      </c>
      <c r="I26" s="2">
        <f t="shared" si="6"/>
        <v>184.32</v>
      </c>
      <c r="J26" s="2">
        <v>34</v>
      </c>
      <c r="K26" s="2">
        <f>SUM(D26:J26)</f>
        <v>5258.6399999999994</v>
      </c>
    </row>
    <row r="27" spans="1:11" ht="15.75" x14ac:dyDescent="0.25">
      <c r="A27" s="2">
        <v>17</v>
      </c>
      <c r="B27" s="2">
        <f t="shared" si="0"/>
        <v>850</v>
      </c>
      <c r="C27" s="2">
        <f t="shared" si="1"/>
        <v>3347.3</v>
      </c>
      <c r="D27" s="9">
        <f t="shared" si="2"/>
        <v>4197.3</v>
      </c>
      <c r="E27" s="2">
        <v>238</v>
      </c>
      <c r="F27" s="2">
        <v>50</v>
      </c>
      <c r="G27" s="2">
        <f t="shared" si="5"/>
        <v>745.79</v>
      </c>
      <c r="H27" s="2">
        <v>100</v>
      </c>
      <c r="I27" s="2">
        <f t="shared" si="6"/>
        <v>195.84</v>
      </c>
      <c r="J27" s="2">
        <v>34</v>
      </c>
      <c r="K27" s="2">
        <f>SUM(D27:J27)</f>
        <v>5560.93</v>
      </c>
    </row>
    <row r="28" spans="1:11" ht="15.75" x14ac:dyDescent="0.25">
      <c r="A28" s="2">
        <v>18</v>
      </c>
      <c r="B28" s="2">
        <f t="shared" si="0"/>
        <v>900</v>
      </c>
      <c r="C28" s="2">
        <f t="shared" si="1"/>
        <v>3544.2000000000003</v>
      </c>
      <c r="D28" s="9">
        <f t="shared" si="2"/>
        <v>4444.2000000000007</v>
      </c>
      <c r="E28" s="2">
        <v>238</v>
      </c>
      <c r="F28" s="2">
        <v>50</v>
      </c>
      <c r="G28" s="2">
        <f t="shared" si="5"/>
        <v>789.66</v>
      </c>
      <c r="H28" s="2">
        <v>100</v>
      </c>
      <c r="I28" s="2">
        <f t="shared" si="6"/>
        <v>207.35999999999999</v>
      </c>
      <c r="J28" s="2">
        <v>34</v>
      </c>
      <c r="K28" s="2">
        <f>SUM(D28:J28)</f>
        <v>5863.22</v>
      </c>
    </row>
    <row r="29" spans="1:11" ht="15.75" x14ac:dyDescent="0.25">
      <c r="A29" s="6">
        <v>19</v>
      </c>
      <c r="B29" s="6">
        <f t="shared" si="0"/>
        <v>950</v>
      </c>
      <c r="C29" s="2">
        <f t="shared" si="1"/>
        <v>3741.1</v>
      </c>
      <c r="D29" s="10">
        <f t="shared" si="2"/>
        <v>4691.1000000000004</v>
      </c>
      <c r="E29" s="6">
        <v>238</v>
      </c>
      <c r="F29" s="6">
        <v>50</v>
      </c>
      <c r="G29" s="2">
        <f t="shared" si="5"/>
        <v>833.53</v>
      </c>
      <c r="H29" s="2">
        <v>100</v>
      </c>
      <c r="I29" s="2">
        <f t="shared" si="6"/>
        <v>218.88</v>
      </c>
      <c r="J29" s="2">
        <v>34</v>
      </c>
      <c r="K29" s="6">
        <f>SUM(D29:J29)</f>
        <v>6165.51</v>
      </c>
    </row>
    <row r="30" spans="1:11" ht="15.75" x14ac:dyDescent="0.25">
      <c r="A30" s="2">
        <v>20</v>
      </c>
      <c r="B30" s="2">
        <f t="shared" si="0"/>
        <v>1000</v>
      </c>
      <c r="C30" s="2">
        <f t="shared" si="1"/>
        <v>3938</v>
      </c>
      <c r="D30" s="9">
        <f t="shared" si="2"/>
        <v>4938</v>
      </c>
      <c r="E30" s="2">
        <v>238</v>
      </c>
      <c r="F30" s="2">
        <v>50</v>
      </c>
      <c r="G30" s="2">
        <f t="shared" si="5"/>
        <v>877.4</v>
      </c>
      <c r="H30" s="2">
        <v>100</v>
      </c>
      <c r="I30" s="2">
        <f t="shared" si="6"/>
        <v>230.39999999999998</v>
      </c>
      <c r="J30" s="2">
        <v>34</v>
      </c>
      <c r="K30" s="2">
        <f>SUM(D30:J30)</f>
        <v>6467.7999999999993</v>
      </c>
    </row>
    <row r="31" spans="1:11" ht="15.75" x14ac:dyDescent="0.25">
      <c r="A31" s="2">
        <v>21</v>
      </c>
      <c r="B31" s="2">
        <f t="shared" si="0"/>
        <v>1050</v>
      </c>
      <c r="C31" s="2">
        <f t="shared" si="1"/>
        <v>4134.9000000000005</v>
      </c>
      <c r="D31" s="9">
        <f t="shared" si="2"/>
        <v>5184.9000000000005</v>
      </c>
      <c r="E31" s="2">
        <v>238</v>
      </c>
      <c r="F31" s="2">
        <v>50</v>
      </c>
      <c r="G31" s="2">
        <f t="shared" si="5"/>
        <v>921.27</v>
      </c>
      <c r="H31" s="2">
        <v>100</v>
      </c>
      <c r="I31" s="2">
        <f t="shared" si="6"/>
        <v>241.92</v>
      </c>
      <c r="J31" s="2">
        <v>34</v>
      </c>
      <c r="K31" s="2">
        <f>SUM(D31:J31)</f>
        <v>6770.09</v>
      </c>
    </row>
  </sheetData>
  <pageMargins left="0.7" right="0.7" top="0.75" bottom="0.75" header="0.3" footer="0.3"/>
  <pageSetup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0A07FE695FE46969F8CD37A412A39" ma:contentTypeVersion="12" ma:contentTypeDescription="Create a new document." ma:contentTypeScope="" ma:versionID="2ad6f246c4bf962e07b8b309df961180">
  <xsd:schema xmlns:xsd="http://www.w3.org/2001/XMLSchema" xmlns:xs="http://www.w3.org/2001/XMLSchema" xmlns:p="http://schemas.microsoft.com/office/2006/metadata/properties" xmlns:ns3="ac40a0a4-21e6-4a72-aab6-1910223e1206" xmlns:ns4="bea7d806-a05f-4ab8-88e7-eb50557203a1" targetNamespace="http://schemas.microsoft.com/office/2006/metadata/properties" ma:root="true" ma:fieldsID="9fff623fa5bab291a02b6b0b0a448a87" ns3:_="" ns4:_="">
    <xsd:import namespace="ac40a0a4-21e6-4a72-aab6-1910223e1206"/>
    <xsd:import namespace="bea7d806-a05f-4ab8-88e7-eb50557203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0a0a4-21e6-4a72-aab6-1910223e1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d806-a05f-4ab8-88e7-eb5055720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CE80DA-4948-4DC4-B701-6DA57D080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0a0a4-21e6-4a72-aab6-1910223e1206"/>
    <ds:schemaRef ds:uri="bea7d806-a05f-4ab8-88e7-eb5055720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185257-1AFB-4ED3-95E5-347A546A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FF622D-8961-4367-8D2C-04F5B0ABAFC8}">
  <ds:schemaRefs>
    <ds:schemaRef ds:uri="http://schemas.microsoft.com/office/2006/metadata/properties"/>
    <ds:schemaRef ds:uri="http://schemas.microsoft.com/office/infopath/2007/PartnerControls"/>
    <ds:schemaRef ds:uri="bea7d806-a05f-4ab8-88e7-eb50557203a1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ac40a0a4-21e6-4a72-aab6-1910223e120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Salas, Terrie</dc:creator>
  <cp:lastModifiedBy>Corbett, Michael</cp:lastModifiedBy>
  <cp:lastPrinted>2021-04-29T19:21:03Z</cp:lastPrinted>
  <dcterms:created xsi:type="dcterms:W3CDTF">2021-03-31T16:36:10Z</dcterms:created>
  <dcterms:modified xsi:type="dcterms:W3CDTF">2023-03-22T16:01:45Z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0x010100D600A07FE695FE46969F8CD37A412A39</vt:lpwstr>
  </property>
</Properties>
</file>