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DVVN-MP-NAS\Finance\Home\sheppardjl\cash mgmt files\Cash Mgmt\SRSU Tuition tables\"/>
    </mc:Choice>
  </mc:AlternateContent>
  <xr:revisionPtr revIDLastSave="0" documentId="8_{6014890B-4C67-4E41-A75B-A42885C4CE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" i="1" l="1"/>
  <c r="B55" i="1"/>
  <c r="E55" i="1" s="1"/>
  <c r="L55" i="1" s="1"/>
  <c r="B54" i="1"/>
  <c r="E54" i="1" s="1"/>
  <c r="L54" i="1" s="1"/>
  <c r="B53" i="1"/>
  <c r="E53" i="1" s="1"/>
  <c r="L53" i="1" s="1"/>
  <c r="B52" i="1"/>
  <c r="E52" i="1" s="1"/>
  <c r="L52" i="1" s="1"/>
  <c r="B51" i="1"/>
  <c r="B50" i="1"/>
  <c r="B49" i="1"/>
  <c r="E49" i="1" s="1"/>
  <c r="L49" i="1" s="1"/>
  <c r="B48" i="1"/>
  <c r="E48" i="1" s="1"/>
  <c r="L48" i="1" s="1"/>
  <c r="B47" i="1"/>
  <c r="E47" i="1" s="1"/>
  <c r="L47" i="1" s="1"/>
  <c r="B46" i="1"/>
  <c r="E46" i="1" s="1"/>
  <c r="L46" i="1" s="1"/>
  <c r="B45" i="1"/>
  <c r="B44" i="1"/>
  <c r="E44" i="1" s="1"/>
  <c r="L44" i="1" s="1"/>
  <c r="B43" i="1"/>
  <c r="B42" i="1"/>
  <c r="B41" i="1"/>
  <c r="E41" i="1" s="1"/>
  <c r="L41" i="1" s="1"/>
  <c r="B40" i="1"/>
  <c r="E40" i="1" s="1"/>
  <c r="L40" i="1" s="1"/>
  <c r="B39" i="1"/>
  <c r="B38" i="1"/>
  <c r="E38" i="1" s="1"/>
  <c r="L38" i="1" s="1"/>
  <c r="B37" i="1"/>
  <c r="E37" i="1" s="1"/>
  <c r="L37" i="1" s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F45" i="1"/>
  <c r="F44" i="1"/>
  <c r="F43" i="1"/>
  <c r="F42" i="1"/>
  <c r="F41" i="1"/>
  <c r="F40" i="1"/>
  <c r="F39" i="1"/>
  <c r="F38" i="1"/>
  <c r="F37" i="1"/>
  <c r="E56" i="1"/>
  <c r="L56" i="1" s="1"/>
  <c r="E51" i="1"/>
  <c r="L51" i="1" s="1"/>
  <c r="E50" i="1"/>
  <c r="L50" i="1" s="1"/>
  <c r="E45" i="1"/>
  <c r="L45" i="1" s="1"/>
  <c r="E43" i="1"/>
  <c r="L43" i="1" s="1"/>
  <c r="E42" i="1"/>
  <c r="L42" i="1" s="1"/>
  <c r="E39" i="1"/>
  <c r="L39" i="1" s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F18" i="1"/>
  <c r="F17" i="1"/>
  <c r="F16" i="1"/>
  <c r="F15" i="1"/>
  <c r="F14" i="1"/>
  <c r="F13" i="1"/>
  <c r="F1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D36" i="1"/>
  <c r="D11" i="1"/>
  <c r="H36" i="1" l="1"/>
  <c r="H11" i="1"/>
  <c r="J36" i="1" l="1"/>
  <c r="J11" i="1"/>
  <c r="G45" i="1" l="1"/>
  <c r="G44" i="1"/>
  <c r="G43" i="1"/>
  <c r="G42" i="1"/>
  <c r="G41" i="1"/>
  <c r="G40" i="1"/>
  <c r="G39" i="1"/>
  <c r="G38" i="1"/>
  <c r="G37" i="1"/>
  <c r="G36" i="1"/>
  <c r="F36" i="1"/>
  <c r="C36" i="1"/>
  <c r="E36" i="1" s="1"/>
  <c r="C11" i="1"/>
  <c r="G20" i="1"/>
  <c r="G19" i="1"/>
  <c r="G18" i="1"/>
  <c r="G17" i="1"/>
  <c r="G16" i="1"/>
  <c r="G15" i="1"/>
  <c r="F20" i="1"/>
  <c r="F19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G14" i="1"/>
  <c r="B14" i="1"/>
  <c r="G13" i="1"/>
  <c r="B13" i="1"/>
  <c r="G12" i="1"/>
  <c r="B12" i="1"/>
  <c r="G11" i="1"/>
  <c r="F11" i="1"/>
  <c r="B11" i="1"/>
  <c r="L36" i="1" l="1"/>
  <c r="E11" i="1"/>
  <c r="L11" i="1" s="1"/>
</calcChain>
</file>

<file path=xl/sharedStrings.xml><?xml version="1.0" encoding="utf-8"?>
<sst xmlns="http://schemas.openxmlformats.org/spreadsheetml/2006/main" count="35" uniqueCount="25">
  <si>
    <t>TUITION AND MANDATORY FEES</t>
  </si>
  <si>
    <t xml:space="preserve"> </t>
  </si>
  <si>
    <t>ALPINE</t>
  </si>
  <si>
    <t>Texas Resident</t>
  </si>
  <si>
    <t>Sem.</t>
  </si>
  <si>
    <t>Tuition ***</t>
  </si>
  <si>
    <t>Graduate</t>
  </si>
  <si>
    <t>Designated</t>
  </si>
  <si>
    <t>Total</t>
  </si>
  <si>
    <t xml:space="preserve">Student </t>
  </si>
  <si>
    <t xml:space="preserve">Recreational </t>
  </si>
  <si>
    <t>Athletic</t>
  </si>
  <si>
    <t xml:space="preserve">Medical </t>
  </si>
  <si>
    <t>Total ***</t>
  </si>
  <si>
    <t>Hours</t>
  </si>
  <si>
    <t>Tuition</t>
  </si>
  <si>
    <t>Service</t>
  </si>
  <si>
    <t>Center</t>
  </si>
  <si>
    <t>Sports</t>
  </si>
  <si>
    <t>Fee</t>
  </si>
  <si>
    <t xml:space="preserve">Service </t>
  </si>
  <si>
    <t>Nonresident &amp; Foreign</t>
  </si>
  <si>
    <t>Institutional</t>
  </si>
  <si>
    <t xml:space="preserve">Tuition </t>
  </si>
  <si>
    <t>Fall 2026 Spring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</si>
</sst>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name val="Aptos"/>
      <family val="2"/>
    </font>
    <font>
      <sz val="12"/>
      <color theme="1"/>
      <name val="Aptos"/>
      <family val="2"/>
    </font>
    <font>
      <b/>
      <sz val="12"/>
      <name val="Aptos"/>
      <family val="2"/>
    </font>
    <font>
      <sz val="12"/>
      <color rgb="FFC00000"/>
      <name val="Aptos"/>
      <family val="2"/>
    </font>
    <font>
      <b/>
      <sz val="14"/>
      <name val="Apto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" fontId="1" fillId="0" borderId="0" xfId="0" applyNumberFormat="1" applyFont="1"/>
    <xf numFmtId="4" fontId="2" fillId="0" borderId="0" xfId="0" applyNumberFormat="1" applyFont="1"/>
    <xf numFmtId="4" fontId="3" fillId="0" borderId="0" xfId="0" applyNumberFormat="1" applyFont="1"/>
    <xf numFmtId="4" fontId="1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4" fontId="4" fillId="0" borderId="0" xfId="0" applyNumberFormat="1" applyFont="1"/>
    <xf numFmtId="4" fontId="1" fillId="0" borderId="1" xfId="0" applyNumberFormat="1" applyFont="1" applyBorder="1"/>
    <xf numFmtId="4" fontId="5" fillId="0" borderId="0" xfId="0" applyNumberFormat="1" applyFon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6"/>
  <sheetViews>
    <sheetView tabSelected="1" workbookViewId="0">
      <selection activeCell="E41" sqref="E41"/>
    </sheetView>
  </sheetViews>
  <sheetFormatPr defaultRowHeight="15" x14ac:dyDescent="0.25"/>
  <cols>
    <col min="1" max="1" width="9.28515625" bestFit="1" customWidth="1"/>
    <col min="2" max="2" width="12.140625" bestFit="1" customWidth="1"/>
    <col min="3" max="3" width="10.7109375" customWidth="1"/>
    <col min="4" max="4" width="13" bestFit="1" customWidth="1"/>
    <col min="5" max="5" width="11.7109375" bestFit="1" customWidth="1"/>
    <col min="6" max="7" width="9.28515625" bestFit="1" customWidth="1"/>
    <col min="8" max="8" width="12.85546875" customWidth="1"/>
    <col min="9" max="9" width="14.7109375" bestFit="1" customWidth="1"/>
    <col min="10" max="11" width="9.28515625" bestFit="1" customWidth="1"/>
    <col min="12" max="12" width="11.7109375" bestFit="1" customWidth="1"/>
  </cols>
  <sheetData>
    <row r="1" spans="1:12" ht="15.75" x14ac:dyDescent="0.25">
      <c r="A1" s="1" t="s">
        <v>0</v>
      </c>
      <c r="B1" s="1"/>
      <c r="C1" s="1"/>
      <c r="D1" s="1"/>
      <c r="E1" s="1"/>
      <c r="F1" s="1"/>
      <c r="G1" s="1" t="s">
        <v>1</v>
      </c>
      <c r="H1" s="1"/>
      <c r="I1" s="1"/>
      <c r="J1" s="1"/>
      <c r="K1" s="1"/>
      <c r="L1" s="1"/>
    </row>
    <row r="2" spans="1:12" ht="18.75" x14ac:dyDescent="0.3">
      <c r="A2" s="2" t="s">
        <v>24</v>
      </c>
      <c r="B2" s="1"/>
      <c r="C2" s="1"/>
      <c r="D2" s="1"/>
      <c r="E2" s="1"/>
      <c r="F2" s="1"/>
      <c r="G2" s="9" t="s">
        <v>6</v>
      </c>
      <c r="H2" s="1"/>
      <c r="I2" s="1"/>
      <c r="J2" s="1"/>
      <c r="K2" s="1"/>
      <c r="L2" s="1"/>
    </row>
    <row r="3" spans="1:12" ht="15.7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.75" x14ac:dyDescent="0.25">
      <c r="A5" s="3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5.75" x14ac:dyDescent="0.25">
      <c r="A6" s="1"/>
      <c r="B6" s="1"/>
      <c r="C6" s="1"/>
      <c r="D6" s="1"/>
      <c r="E6" s="1"/>
      <c r="F6" s="4"/>
      <c r="G6" s="4"/>
      <c r="H6" s="4"/>
      <c r="I6" s="4"/>
      <c r="J6" s="4"/>
      <c r="K6" s="1"/>
      <c r="L6" s="1"/>
    </row>
    <row r="7" spans="1:12" ht="15.75" x14ac:dyDescent="0.25">
      <c r="A7" s="4" t="s">
        <v>4</v>
      </c>
      <c r="B7" s="5" t="s">
        <v>5</v>
      </c>
      <c r="C7" s="4" t="s">
        <v>6</v>
      </c>
      <c r="D7" s="4" t="s">
        <v>6</v>
      </c>
      <c r="E7" s="6" t="s">
        <v>8</v>
      </c>
      <c r="F7" s="4" t="s">
        <v>9</v>
      </c>
      <c r="G7" s="4" t="s">
        <v>9</v>
      </c>
      <c r="H7" s="4" t="s">
        <v>22</v>
      </c>
      <c r="I7" s="4" t="s">
        <v>10</v>
      </c>
      <c r="J7" s="4" t="s">
        <v>11</v>
      </c>
      <c r="K7" s="4" t="s">
        <v>12</v>
      </c>
      <c r="L7" s="5" t="s">
        <v>13</v>
      </c>
    </row>
    <row r="8" spans="1:12" ht="15.75" x14ac:dyDescent="0.25">
      <c r="A8" s="4" t="s">
        <v>14</v>
      </c>
      <c r="B8" s="1"/>
      <c r="C8" s="1" t="s">
        <v>15</v>
      </c>
      <c r="D8" s="4" t="s">
        <v>7</v>
      </c>
      <c r="E8" s="6" t="s">
        <v>15</v>
      </c>
      <c r="F8" s="4" t="s">
        <v>16</v>
      </c>
      <c r="G8" s="4" t="s">
        <v>17</v>
      </c>
      <c r="H8" s="4" t="s">
        <v>20</v>
      </c>
      <c r="I8" s="4" t="s">
        <v>18</v>
      </c>
      <c r="J8" s="4" t="s">
        <v>19</v>
      </c>
      <c r="K8" s="4" t="s">
        <v>20</v>
      </c>
      <c r="L8" s="1"/>
    </row>
    <row r="9" spans="1:12" ht="15.75" x14ac:dyDescent="0.25">
      <c r="A9" s="1"/>
      <c r="B9" s="1"/>
      <c r="C9" s="1"/>
      <c r="D9" s="4" t="s">
        <v>23</v>
      </c>
      <c r="E9" s="7"/>
      <c r="F9" s="4" t="s">
        <v>19</v>
      </c>
      <c r="G9" s="4" t="s">
        <v>19</v>
      </c>
      <c r="H9" s="4" t="s">
        <v>19</v>
      </c>
      <c r="I9" s="4" t="s">
        <v>19</v>
      </c>
      <c r="J9" s="1"/>
      <c r="K9" s="4" t="s">
        <v>19</v>
      </c>
      <c r="L9" s="1"/>
    </row>
    <row r="10" spans="1:12" ht="15.75" x14ac:dyDescent="0.25">
      <c r="A10" s="1"/>
      <c r="B10" s="1"/>
      <c r="C10" s="1"/>
      <c r="D10" s="1"/>
      <c r="E10" s="7"/>
      <c r="F10" s="1"/>
      <c r="G10" s="1"/>
      <c r="H10" s="1"/>
      <c r="I10" s="1"/>
      <c r="J10" s="1"/>
      <c r="K10" s="1"/>
      <c r="L10" s="1"/>
    </row>
    <row r="11" spans="1:12" ht="15.75" x14ac:dyDescent="0.25">
      <c r="A11" s="1">
        <v>1</v>
      </c>
      <c r="B11" s="1">
        <f t="shared" ref="B11:B31" si="0">SUM(A11*50)</f>
        <v>50</v>
      </c>
      <c r="C11" s="1">
        <f t="shared" ref="C11:C31" si="1">SUM(A11*14)</f>
        <v>14</v>
      </c>
      <c r="D11" s="8">
        <f>SUM(A11*202.17)</f>
        <v>202.17</v>
      </c>
      <c r="E11" s="7">
        <f>SUM(B11:D11)</f>
        <v>266.16999999999996</v>
      </c>
      <c r="F11" s="1">
        <f t="shared" ref="F11:F20" si="2">SUM(A11*22)</f>
        <v>22</v>
      </c>
      <c r="G11" s="1">
        <f t="shared" ref="G11:G20" si="3">SUM(A11*5)</f>
        <v>5</v>
      </c>
      <c r="H11" s="1">
        <f>SUM(A11*50.45)</f>
        <v>50.45</v>
      </c>
      <c r="I11" s="1">
        <v>100</v>
      </c>
      <c r="J11" s="1">
        <f t="shared" ref="J11:J31" si="4">SUM(A11*11.52)</f>
        <v>11.52</v>
      </c>
      <c r="K11" s="1">
        <v>34</v>
      </c>
      <c r="L11" s="1">
        <f t="shared" ref="L11:L31" si="5">SUM(E11:K11)</f>
        <v>489.13999999999993</v>
      </c>
    </row>
    <row r="12" spans="1:12" ht="15.75" x14ac:dyDescent="0.25">
      <c r="A12" s="1">
        <v>2</v>
      </c>
      <c r="B12" s="1">
        <f t="shared" si="0"/>
        <v>100</v>
      </c>
      <c r="C12" s="1">
        <f t="shared" si="1"/>
        <v>28</v>
      </c>
      <c r="D12" s="8">
        <f t="shared" ref="D12:D31" si="6">SUM(A12*202.17)</f>
        <v>404.34</v>
      </c>
      <c r="E12" s="7">
        <f t="shared" ref="E12:E31" si="7">SUM(B12:D12)</f>
        <v>532.33999999999992</v>
      </c>
      <c r="F12" s="1">
        <f t="shared" si="2"/>
        <v>44</v>
      </c>
      <c r="G12" s="1">
        <f t="shared" si="3"/>
        <v>10</v>
      </c>
      <c r="H12" s="1">
        <f t="shared" ref="H12:H31" si="8">SUM(A12*50.45)</f>
        <v>100.9</v>
      </c>
      <c r="I12" s="1">
        <v>100</v>
      </c>
      <c r="J12" s="1">
        <f t="shared" si="4"/>
        <v>23.04</v>
      </c>
      <c r="K12" s="1">
        <v>34</v>
      </c>
      <c r="L12" s="1">
        <f t="shared" si="5"/>
        <v>844.27999999999986</v>
      </c>
    </row>
    <row r="13" spans="1:12" ht="15.75" x14ac:dyDescent="0.25">
      <c r="A13" s="1">
        <v>3</v>
      </c>
      <c r="B13" s="1">
        <f t="shared" si="0"/>
        <v>150</v>
      </c>
      <c r="C13" s="1">
        <f t="shared" si="1"/>
        <v>42</v>
      </c>
      <c r="D13" s="8">
        <f t="shared" si="6"/>
        <v>606.51</v>
      </c>
      <c r="E13" s="7">
        <f t="shared" si="7"/>
        <v>798.51</v>
      </c>
      <c r="F13" s="1">
        <f t="shared" si="2"/>
        <v>66</v>
      </c>
      <c r="G13" s="1">
        <f t="shared" si="3"/>
        <v>15</v>
      </c>
      <c r="H13" s="1">
        <f t="shared" si="8"/>
        <v>151.35000000000002</v>
      </c>
      <c r="I13" s="1">
        <v>100</v>
      </c>
      <c r="J13" s="1">
        <f t="shared" si="4"/>
        <v>34.56</v>
      </c>
      <c r="K13" s="1">
        <v>34</v>
      </c>
      <c r="L13" s="1">
        <f t="shared" si="5"/>
        <v>1199.42</v>
      </c>
    </row>
    <row r="14" spans="1:12" ht="15.75" x14ac:dyDescent="0.25">
      <c r="A14" s="1">
        <v>4</v>
      </c>
      <c r="B14" s="1">
        <f t="shared" si="0"/>
        <v>200</v>
      </c>
      <c r="C14" s="1">
        <f t="shared" si="1"/>
        <v>56</v>
      </c>
      <c r="D14" s="8">
        <f t="shared" si="6"/>
        <v>808.68</v>
      </c>
      <c r="E14" s="7">
        <f t="shared" si="7"/>
        <v>1064.6799999999998</v>
      </c>
      <c r="F14" s="1">
        <f t="shared" si="2"/>
        <v>88</v>
      </c>
      <c r="G14" s="1">
        <f t="shared" si="3"/>
        <v>20</v>
      </c>
      <c r="H14" s="1">
        <f t="shared" si="8"/>
        <v>201.8</v>
      </c>
      <c r="I14" s="1">
        <v>100</v>
      </c>
      <c r="J14" s="1">
        <f t="shared" si="4"/>
        <v>46.08</v>
      </c>
      <c r="K14" s="1">
        <v>34</v>
      </c>
      <c r="L14" s="1">
        <f t="shared" si="5"/>
        <v>1554.5599999999997</v>
      </c>
    </row>
    <row r="15" spans="1:12" ht="15.75" x14ac:dyDescent="0.25">
      <c r="A15" s="1">
        <v>5</v>
      </c>
      <c r="B15" s="1">
        <f t="shared" si="0"/>
        <v>250</v>
      </c>
      <c r="C15" s="1">
        <f t="shared" si="1"/>
        <v>70</v>
      </c>
      <c r="D15" s="8">
        <f t="shared" si="6"/>
        <v>1010.8499999999999</v>
      </c>
      <c r="E15" s="7">
        <f t="shared" si="7"/>
        <v>1330.85</v>
      </c>
      <c r="F15" s="1">
        <f t="shared" si="2"/>
        <v>110</v>
      </c>
      <c r="G15" s="1">
        <f t="shared" si="3"/>
        <v>25</v>
      </c>
      <c r="H15" s="1">
        <f t="shared" si="8"/>
        <v>252.25</v>
      </c>
      <c r="I15" s="1">
        <v>100</v>
      </c>
      <c r="J15" s="1">
        <f t="shared" si="4"/>
        <v>57.599999999999994</v>
      </c>
      <c r="K15" s="1">
        <v>34</v>
      </c>
      <c r="L15" s="1">
        <f t="shared" si="5"/>
        <v>1909.6999999999998</v>
      </c>
    </row>
    <row r="16" spans="1:12" ht="15.75" x14ac:dyDescent="0.25">
      <c r="A16" s="1">
        <v>6</v>
      </c>
      <c r="B16" s="1">
        <f t="shared" si="0"/>
        <v>300</v>
      </c>
      <c r="C16" s="1">
        <f t="shared" si="1"/>
        <v>84</v>
      </c>
      <c r="D16" s="8">
        <f t="shared" si="6"/>
        <v>1213.02</v>
      </c>
      <c r="E16" s="7">
        <f t="shared" si="7"/>
        <v>1597.02</v>
      </c>
      <c r="F16" s="1">
        <f t="shared" si="2"/>
        <v>132</v>
      </c>
      <c r="G16" s="1">
        <f t="shared" si="3"/>
        <v>30</v>
      </c>
      <c r="H16" s="1">
        <f t="shared" si="8"/>
        <v>302.70000000000005</v>
      </c>
      <c r="I16" s="1">
        <v>100</v>
      </c>
      <c r="J16" s="1">
        <f t="shared" si="4"/>
        <v>69.12</v>
      </c>
      <c r="K16" s="1">
        <v>34</v>
      </c>
      <c r="L16" s="1">
        <f t="shared" si="5"/>
        <v>2264.84</v>
      </c>
    </row>
    <row r="17" spans="1:12" ht="15.75" x14ac:dyDescent="0.25">
      <c r="A17" s="1">
        <v>7</v>
      </c>
      <c r="B17" s="1">
        <f t="shared" si="0"/>
        <v>350</v>
      </c>
      <c r="C17" s="1">
        <f t="shared" si="1"/>
        <v>98</v>
      </c>
      <c r="D17" s="8">
        <f t="shared" si="6"/>
        <v>1415.1899999999998</v>
      </c>
      <c r="E17" s="7">
        <f t="shared" si="7"/>
        <v>1863.1899999999998</v>
      </c>
      <c r="F17" s="1">
        <f t="shared" si="2"/>
        <v>154</v>
      </c>
      <c r="G17" s="1">
        <f t="shared" si="3"/>
        <v>35</v>
      </c>
      <c r="H17" s="1">
        <f t="shared" si="8"/>
        <v>353.15000000000003</v>
      </c>
      <c r="I17" s="1">
        <v>100</v>
      </c>
      <c r="J17" s="1">
        <f t="shared" si="4"/>
        <v>80.64</v>
      </c>
      <c r="K17" s="1">
        <v>34</v>
      </c>
      <c r="L17" s="1">
        <f t="shared" si="5"/>
        <v>2619.9799999999996</v>
      </c>
    </row>
    <row r="18" spans="1:12" ht="15.75" x14ac:dyDescent="0.25">
      <c r="A18" s="1">
        <v>8</v>
      </c>
      <c r="B18" s="1">
        <f t="shared" si="0"/>
        <v>400</v>
      </c>
      <c r="C18" s="1">
        <f t="shared" si="1"/>
        <v>112</v>
      </c>
      <c r="D18" s="8">
        <f t="shared" si="6"/>
        <v>1617.36</v>
      </c>
      <c r="E18" s="7">
        <f t="shared" si="7"/>
        <v>2129.3599999999997</v>
      </c>
      <c r="F18" s="1">
        <f t="shared" si="2"/>
        <v>176</v>
      </c>
      <c r="G18" s="1">
        <f t="shared" si="3"/>
        <v>40</v>
      </c>
      <c r="H18" s="1">
        <f t="shared" si="8"/>
        <v>403.6</v>
      </c>
      <c r="I18" s="1">
        <v>100</v>
      </c>
      <c r="J18" s="1">
        <f t="shared" si="4"/>
        <v>92.16</v>
      </c>
      <c r="K18" s="1">
        <v>34</v>
      </c>
      <c r="L18" s="1">
        <f t="shared" si="5"/>
        <v>2975.1199999999994</v>
      </c>
    </row>
    <row r="19" spans="1:12" ht="15.75" x14ac:dyDescent="0.25">
      <c r="A19" s="1">
        <v>9</v>
      </c>
      <c r="B19" s="1">
        <f t="shared" si="0"/>
        <v>450</v>
      </c>
      <c r="C19" s="1">
        <f t="shared" si="1"/>
        <v>126</v>
      </c>
      <c r="D19" s="8">
        <f t="shared" si="6"/>
        <v>1819.53</v>
      </c>
      <c r="E19" s="7">
        <f t="shared" si="7"/>
        <v>2395.5299999999997</v>
      </c>
      <c r="F19" s="1">
        <f t="shared" si="2"/>
        <v>198</v>
      </c>
      <c r="G19" s="1">
        <f t="shared" si="3"/>
        <v>45</v>
      </c>
      <c r="H19" s="1">
        <f t="shared" si="8"/>
        <v>454.05</v>
      </c>
      <c r="I19" s="1">
        <v>100</v>
      </c>
      <c r="J19" s="1">
        <f t="shared" si="4"/>
        <v>103.67999999999999</v>
      </c>
      <c r="K19" s="1">
        <v>34</v>
      </c>
      <c r="L19" s="1">
        <f t="shared" si="5"/>
        <v>3330.2599999999998</v>
      </c>
    </row>
    <row r="20" spans="1:12" ht="15.75" x14ac:dyDescent="0.25">
      <c r="A20" s="1">
        <v>10</v>
      </c>
      <c r="B20" s="1">
        <f t="shared" si="0"/>
        <v>500</v>
      </c>
      <c r="C20" s="1">
        <f t="shared" si="1"/>
        <v>140</v>
      </c>
      <c r="D20" s="8">
        <f t="shared" si="6"/>
        <v>2021.6999999999998</v>
      </c>
      <c r="E20" s="7">
        <f t="shared" si="7"/>
        <v>2661.7</v>
      </c>
      <c r="F20" s="1">
        <f t="shared" si="2"/>
        <v>220</v>
      </c>
      <c r="G20" s="1">
        <f t="shared" si="3"/>
        <v>50</v>
      </c>
      <c r="H20" s="1">
        <f t="shared" si="8"/>
        <v>504.5</v>
      </c>
      <c r="I20" s="1">
        <v>100</v>
      </c>
      <c r="J20" s="1">
        <f t="shared" si="4"/>
        <v>115.19999999999999</v>
      </c>
      <c r="K20" s="1">
        <v>34</v>
      </c>
      <c r="L20" s="1">
        <f t="shared" si="5"/>
        <v>3685.3999999999996</v>
      </c>
    </row>
    <row r="21" spans="1:12" ht="15.75" x14ac:dyDescent="0.25">
      <c r="A21" s="1">
        <v>11</v>
      </c>
      <c r="B21" s="1">
        <f t="shared" si="0"/>
        <v>550</v>
      </c>
      <c r="C21" s="1">
        <f t="shared" si="1"/>
        <v>154</v>
      </c>
      <c r="D21" s="8">
        <f t="shared" si="6"/>
        <v>2223.87</v>
      </c>
      <c r="E21" s="7">
        <f t="shared" si="7"/>
        <v>2927.87</v>
      </c>
      <c r="F21" s="1">
        <v>238</v>
      </c>
      <c r="G21" s="1">
        <v>50</v>
      </c>
      <c r="H21" s="1">
        <f t="shared" si="8"/>
        <v>554.95000000000005</v>
      </c>
      <c r="I21" s="1">
        <v>100</v>
      </c>
      <c r="J21" s="1">
        <f t="shared" si="4"/>
        <v>126.72</v>
      </c>
      <c r="K21" s="1">
        <v>34</v>
      </c>
      <c r="L21" s="1">
        <f t="shared" si="5"/>
        <v>4031.5399999999995</v>
      </c>
    </row>
    <row r="22" spans="1:12" ht="15.75" x14ac:dyDescent="0.25">
      <c r="A22" s="1">
        <v>12</v>
      </c>
      <c r="B22" s="1">
        <f t="shared" si="0"/>
        <v>600</v>
      </c>
      <c r="C22" s="1">
        <f t="shared" si="1"/>
        <v>168</v>
      </c>
      <c r="D22" s="8">
        <f t="shared" si="6"/>
        <v>2426.04</v>
      </c>
      <c r="E22" s="7">
        <f t="shared" si="7"/>
        <v>3194.04</v>
      </c>
      <c r="F22" s="1">
        <v>238</v>
      </c>
      <c r="G22" s="1">
        <v>50</v>
      </c>
      <c r="H22" s="1">
        <f t="shared" si="8"/>
        <v>605.40000000000009</v>
      </c>
      <c r="I22" s="1">
        <v>100</v>
      </c>
      <c r="J22" s="1">
        <f t="shared" si="4"/>
        <v>138.24</v>
      </c>
      <c r="K22" s="1">
        <v>34</v>
      </c>
      <c r="L22" s="1">
        <f t="shared" si="5"/>
        <v>4359.68</v>
      </c>
    </row>
    <row r="23" spans="1:12" ht="15.75" x14ac:dyDescent="0.25">
      <c r="A23" s="1">
        <v>13</v>
      </c>
      <c r="B23" s="1">
        <f t="shared" si="0"/>
        <v>650</v>
      </c>
      <c r="C23" s="1">
        <f t="shared" si="1"/>
        <v>182</v>
      </c>
      <c r="D23" s="8">
        <f t="shared" si="6"/>
        <v>2628.21</v>
      </c>
      <c r="E23" s="7">
        <f t="shared" si="7"/>
        <v>3460.21</v>
      </c>
      <c r="F23" s="1">
        <v>238</v>
      </c>
      <c r="G23" s="1">
        <v>50</v>
      </c>
      <c r="H23" s="1">
        <f t="shared" si="8"/>
        <v>655.85</v>
      </c>
      <c r="I23" s="1">
        <v>100</v>
      </c>
      <c r="J23" s="1">
        <f t="shared" si="4"/>
        <v>149.76</v>
      </c>
      <c r="K23" s="1">
        <v>34</v>
      </c>
      <c r="L23" s="1">
        <f t="shared" si="5"/>
        <v>4687.8200000000006</v>
      </c>
    </row>
    <row r="24" spans="1:12" ht="15.75" x14ac:dyDescent="0.25">
      <c r="A24" s="1">
        <v>14</v>
      </c>
      <c r="B24" s="1">
        <f t="shared" si="0"/>
        <v>700</v>
      </c>
      <c r="C24" s="1">
        <f t="shared" si="1"/>
        <v>196</v>
      </c>
      <c r="D24" s="8">
        <f t="shared" si="6"/>
        <v>2830.3799999999997</v>
      </c>
      <c r="E24" s="7">
        <f t="shared" si="7"/>
        <v>3726.3799999999997</v>
      </c>
      <c r="F24" s="1">
        <v>238</v>
      </c>
      <c r="G24" s="1">
        <v>50</v>
      </c>
      <c r="H24" s="1">
        <f t="shared" si="8"/>
        <v>706.30000000000007</v>
      </c>
      <c r="I24" s="1">
        <v>100</v>
      </c>
      <c r="J24" s="1">
        <f t="shared" si="4"/>
        <v>161.28</v>
      </c>
      <c r="K24" s="1">
        <v>34</v>
      </c>
      <c r="L24" s="1">
        <f t="shared" si="5"/>
        <v>5015.9599999999991</v>
      </c>
    </row>
    <row r="25" spans="1:12" ht="15.75" x14ac:dyDescent="0.25">
      <c r="A25" s="1">
        <v>15</v>
      </c>
      <c r="B25" s="1">
        <f t="shared" si="0"/>
        <v>750</v>
      </c>
      <c r="C25" s="1">
        <f t="shared" si="1"/>
        <v>210</v>
      </c>
      <c r="D25" s="8">
        <f t="shared" si="6"/>
        <v>3032.5499999999997</v>
      </c>
      <c r="E25" s="7">
        <f t="shared" si="7"/>
        <v>3992.5499999999997</v>
      </c>
      <c r="F25" s="1">
        <v>238</v>
      </c>
      <c r="G25" s="1">
        <v>50</v>
      </c>
      <c r="H25" s="1">
        <f t="shared" si="8"/>
        <v>756.75</v>
      </c>
      <c r="I25" s="1">
        <v>100</v>
      </c>
      <c r="J25" s="1">
        <f t="shared" si="4"/>
        <v>172.79999999999998</v>
      </c>
      <c r="K25" s="1">
        <v>34</v>
      </c>
      <c r="L25" s="1">
        <f t="shared" si="5"/>
        <v>5344.0999999999995</v>
      </c>
    </row>
    <row r="26" spans="1:12" ht="15.75" x14ac:dyDescent="0.25">
      <c r="A26" s="1">
        <v>16</v>
      </c>
      <c r="B26" s="1">
        <f t="shared" si="0"/>
        <v>800</v>
      </c>
      <c r="C26" s="1">
        <f t="shared" si="1"/>
        <v>224</v>
      </c>
      <c r="D26" s="8">
        <f t="shared" si="6"/>
        <v>3234.72</v>
      </c>
      <c r="E26" s="7">
        <f t="shared" si="7"/>
        <v>4258.7199999999993</v>
      </c>
      <c r="F26" s="1">
        <v>238</v>
      </c>
      <c r="G26" s="1">
        <v>50</v>
      </c>
      <c r="H26" s="1">
        <f t="shared" si="8"/>
        <v>807.2</v>
      </c>
      <c r="I26" s="1">
        <v>100</v>
      </c>
      <c r="J26" s="1">
        <f t="shared" si="4"/>
        <v>184.32</v>
      </c>
      <c r="K26" s="1">
        <v>34</v>
      </c>
      <c r="L26" s="1">
        <f t="shared" si="5"/>
        <v>5672.2399999999989</v>
      </c>
    </row>
    <row r="27" spans="1:12" ht="15.75" x14ac:dyDescent="0.25">
      <c r="A27" s="1">
        <v>17</v>
      </c>
      <c r="B27" s="1">
        <f t="shared" si="0"/>
        <v>850</v>
      </c>
      <c r="C27" s="1">
        <f t="shared" si="1"/>
        <v>238</v>
      </c>
      <c r="D27" s="8">
        <f t="shared" si="6"/>
        <v>3436.89</v>
      </c>
      <c r="E27" s="7">
        <f t="shared" si="7"/>
        <v>4524.8899999999994</v>
      </c>
      <c r="F27" s="1">
        <v>238</v>
      </c>
      <c r="G27" s="1">
        <v>50</v>
      </c>
      <c r="H27" s="1">
        <f t="shared" si="8"/>
        <v>857.65000000000009</v>
      </c>
      <c r="I27" s="1">
        <v>100</v>
      </c>
      <c r="J27" s="1">
        <f t="shared" si="4"/>
        <v>195.84</v>
      </c>
      <c r="K27" s="1">
        <v>34</v>
      </c>
      <c r="L27" s="1">
        <f t="shared" si="5"/>
        <v>6000.3799999999992</v>
      </c>
    </row>
    <row r="28" spans="1:12" ht="15.75" x14ac:dyDescent="0.25">
      <c r="A28" s="1">
        <v>18</v>
      </c>
      <c r="B28" s="1">
        <f t="shared" si="0"/>
        <v>900</v>
      </c>
      <c r="C28" s="1">
        <f t="shared" si="1"/>
        <v>252</v>
      </c>
      <c r="D28" s="8">
        <f t="shared" si="6"/>
        <v>3639.06</v>
      </c>
      <c r="E28" s="7">
        <f t="shared" si="7"/>
        <v>4791.0599999999995</v>
      </c>
      <c r="F28" s="1">
        <v>238</v>
      </c>
      <c r="G28" s="1">
        <v>50</v>
      </c>
      <c r="H28" s="1">
        <f t="shared" si="8"/>
        <v>908.1</v>
      </c>
      <c r="I28" s="1">
        <v>100</v>
      </c>
      <c r="J28" s="1">
        <f t="shared" si="4"/>
        <v>207.35999999999999</v>
      </c>
      <c r="K28" s="1">
        <v>34</v>
      </c>
      <c r="L28" s="1">
        <f t="shared" si="5"/>
        <v>6328.5199999999995</v>
      </c>
    </row>
    <row r="29" spans="1:12" ht="15.75" x14ac:dyDescent="0.25">
      <c r="A29" s="1">
        <v>19</v>
      </c>
      <c r="B29" s="1">
        <f t="shared" si="0"/>
        <v>950</v>
      </c>
      <c r="C29" s="1">
        <f t="shared" si="1"/>
        <v>266</v>
      </c>
      <c r="D29" s="8">
        <f t="shared" si="6"/>
        <v>3841.2299999999996</v>
      </c>
      <c r="E29" s="7">
        <f t="shared" si="7"/>
        <v>5057.2299999999996</v>
      </c>
      <c r="F29" s="1">
        <v>238</v>
      </c>
      <c r="G29" s="1">
        <v>50</v>
      </c>
      <c r="H29" s="1">
        <f t="shared" si="8"/>
        <v>958.55000000000007</v>
      </c>
      <c r="I29" s="1">
        <v>100</v>
      </c>
      <c r="J29" s="1">
        <f t="shared" si="4"/>
        <v>218.88</v>
      </c>
      <c r="K29" s="1">
        <v>34</v>
      </c>
      <c r="L29" s="1">
        <f t="shared" si="5"/>
        <v>6656.66</v>
      </c>
    </row>
    <row r="30" spans="1:12" ht="15.75" x14ac:dyDescent="0.25">
      <c r="A30" s="1">
        <v>20</v>
      </c>
      <c r="B30" s="1">
        <f t="shared" si="0"/>
        <v>1000</v>
      </c>
      <c r="C30" s="1">
        <f t="shared" si="1"/>
        <v>280</v>
      </c>
      <c r="D30" s="8">
        <f t="shared" si="6"/>
        <v>4043.3999999999996</v>
      </c>
      <c r="E30" s="7">
        <f t="shared" si="7"/>
        <v>5323.4</v>
      </c>
      <c r="F30" s="1">
        <v>238</v>
      </c>
      <c r="G30" s="1">
        <v>50</v>
      </c>
      <c r="H30" s="1">
        <f t="shared" si="8"/>
        <v>1009</v>
      </c>
      <c r="I30" s="1">
        <v>100</v>
      </c>
      <c r="J30" s="1">
        <f t="shared" si="4"/>
        <v>230.39999999999998</v>
      </c>
      <c r="K30" s="1">
        <v>34</v>
      </c>
      <c r="L30" s="1">
        <f t="shared" si="5"/>
        <v>6984.7999999999993</v>
      </c>
    </row>
    <row r="31" spans="1:12" ht="15.75" x14ac:dyDescent="0.25">
      <c r="A31" s="1">
        <v>21</v>
      </c>
      <c r="B31" s="1">
        <f t="shared" si="0"/>
        <v>1050</v>
      </c>
      <c r="C31" s="1">
        <f t="shared" si="1"/>
        <v>294</v>
      </c>
      <c r="D31" s="8">
        <f t="shared" si="6"/>
        <v>4245.57</v>
      </c>
      <c r="E31" s="7">
        <f t="shared" si="7"/>
        <v>5589.57</v>
      </c>
      <c r="F31" s="1">
        <v>238</v>
      </c>
      <c r="G31" s="1">
        <v>50</v>
      </c>
      <c r="H31" s="1">
        <f t="shared" si="8"/>
        <v>1059.45</v>
      </c>
      <c r="I31" s="1">
        <v>100</v>
      </c>
      <c r="J31" s="1">
        <f t="shared" si="4"/>
        <v>241.92</v>
      </c>
      <c r="K31" s="1">
        <v>34</v>
      </c>
      <c r="L31" s="1">
        <f t="shared" si="5"/>
        <v>7312.94</v>
      </c>
    </row>
    <row r="32" spans="1:12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5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4"/>
      <c r="K33" s="1"/>
      <c r="L33" s="1"/>
    </row>
    <row r="34" spans="1:15" ht="15.75" x14ac:dyDescent="0.25">
      <c r="A34" s="3" t="s">
        <v>21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5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5" ht="15.75" x14ac:dyDescent="0.25">
      <c r="A36" s="1">
        <v>1</v>
      </c>
      <c r="B36" s="1">
        <v>478</v>
      </c>
      <c r="C36" s="1">
        <f t="shared" ref="C36:C56" si="9">SUM(A36*14)</f>
        <v>14</v>
      </c>
      <c r="D36" s="8">
        <f>SUM(A36*202.17)</f>
        <v>202.17</v>
      </c>
      <c r="E36" s="7">
        <f>SUM(B36:D36)</f>
        <v>694.17</v>
      </c>
      <c r="F36" s="1">
        <f t="shared" ref="F36:F45" si="10">SUM(A36*22)</f>
        <v>22</v>
      </c>
      <c r="G36" s="1">
        <f t="shared" ref="G36:G45" si="11">SUM(A36*5)</f>
        <v>5</v>
      </c>
      <c r="H36" s="1">
        <f t="shared" ref="H36:H56" si="12">SUM(A36*50.45)</f>
        <v>50.45</v>
      </c>
      <c r="I36" s="1">
        <v>100</v>
      </c>
      <c r="J36" s="1">
        <f t="shared" ref="J36:J56" si="13">SUM(A36*11.52)</f>
        <v>11.52</v>
      </c>
      <c r="K36" s="1">
        <v>34</v>
      </c>
      <c r="L36" s="1">
        <f t="shared" ref="L36:L56" si="14">SUM(E36:K36)</f>
        <v>917.14</v>
      </c>
    </row>
    <row r="37" spans="1:15" ht="15.75" x14ac:dyDescent="0.25">
      <c r="A37" s="1">
        <v>2</v>
      </c>
      <c r="B37" s="1">
        <f>+$B$36*A37</f>
        <v>956</v>
      </c>
      <c r="C37" s="1">
        <f t="shared" si="9"/>
        <v>28</v>
      </c>
      <c r="D37" s="8">
        <f t="shared" ref="D37:D56" si="15">SUM(A37*202.17)</f>
        <v>404.34</v>
      </c>
      <c r="E37" s="7">
        <f t="shared" ref="E37:E56" si="16">SUM(B37:D37)</f>
        <v>1388.34</v>
      </c>
      <c r="F37" s="1">
        <f t="shared" si="10"/>
        <v>44</v>
      </c>
      <c r="G37" s="1">
        <f t="shared" si="11"/>
        <v>10</v>
      </c>
      <c r="H37" s="1">
        <f t="shared" si="12"/>
        <v>100.9</v>
      </c>
      <c r="I37" s="1">
        <v>100</v>
      </c>
      <c r="J37" s="1">
        <f t="shared" si="13"/>
        <v>23.04</v>
      </c>
      <c r="K37" s="1">
        <v>34</v>
      </c>
      <c r="L37" s="1">
        <f t="shared" si="14"/>
        <v>1700.28</v>
      </c>
      <c r="O37" s="10"/>
    </row>
    <row r="38" spans="1:15" ht="15.75" x14ac:dyDescent="0.25">
      <c r="A38" s="1">
        <v>3</v>
      </c>
      <c r="B38" s="1">
        <f t="shared" ref="B38:B56" si="17">+$B$36*A38</f>
        <v>1434</v>
      </c>
      <c r="C38" s="1">
        <f t="shared" si="9"/>
        <v>42</v>
      </c>
      <c r="D38" s="8">
        <f t="shared" si="15"/>
        <v>606.51</v>
      </c>
      <c r="E38" s="7">
        <f t="shared" si="16"/>
        <v>2082.5100000000002</v>
      </c>
      <c r="F38" s="1">
        <f t="shared" si="10"/>
        <v>66</v>
      </c>
      <c r="G38" s="1">
        <f t="shared" si="11"/>
        <v>15</v>
      </c>
      <c r="H38" s="1">
        <f t="shared" si="12"/>
        <v>151.35000000000002</v>
      </c>
      <c r="I38" s="1">
        <v>100</v>
      </c>
      <c r="J38" s="1">
        <f t="shared" si="13"/>
        <v>34.56</v>
      </c>
      <c r="K38" s="1">
        <v>34</v>
      </c>
      <c r="L38" s="1">
        <f t="shared" si="14"/>
        <v>2483.42</v>
      </c>
      <c r="O38" s="10"/>
    </row>
    <row r="39" spans="1:15" ht="15.75" x14ac:dyDescent="0.25">
      <c r="A39" s="1">
        <v>4</v>
      </c>
      <c r="B39" s="1">
        <f t="shared" si="17"/>
        <v>1912</v>
      </c>
      <c r="C39" s="1">
        <f t="shared" si="9"/>
        <v>56</v>
      </c>
      <c r="D39" s="8">
        <f t="shared" si="15"/>
        <v>808.68</v>
      </c>
      <c r="E39" s="7">
        <f t="shared" si="16"/>
        <v>2776.68</v>
      </c>
      <c r="F39" s="1">
        <f t="shared" si="10"/>
        <v>88</v>
      </c>
      <c r="G39" s="1">
        <f t="shared" si="11"/>
        <v>20</v>
      </c>
      <c r="H39" s="1">
        <f t="shared" si="12"/>
        <v>201.8</v>
      </c>
      <c r="I39" s="1">
        <v>100</v>
      </c>
      <c r="J39" s="1">
        <f t="shared" si="13"/>
        <v>46.08</v>
      </c>
      <c r="K39" s="1">
        <v>34</v>
      </c>
      <c r="L39" s="1">
        <f t="shared" si="14"/>
        <v>3266.56</v>
      </c>
      <c r="O39" s="10"/>
    </row>
    <row r="40" spans="1:15" ht="15.75" x14ac:dyDescent="0.25">
      <c r="A40" s="1">
        <v>5</v>
      </c>
      <c r="B40" s="1">
        <f t="shared" si="17"/>
        <v>2390</v>
      </c>
      <c r="C40" s="1">
        <f t="shared" si="9"/>
        <v>70</v>
      </c>
      <c r="D40" s="8">
        <f t="shared" si="15"/>
        <v>1010.8499999999999</v>
      </c>
      <c r="E40" s="7">
        <f t="shared" si="16"/>
        <v>3470.85</v>
      </c>
      <c r="F40" s="1">
        <f t="shared" si="10"/>
        <v>110</v>
      </c>
      <c r="G40" s="1">
        <f t="shared" si="11"/>
        <v>25</v>
      </c>
      <c r="H40" s="1">
        <f t="shared" si="12"/>
        <v>252.25</v>
      </c>
      <c r="I40" s="1">
        <v>100</v>
      </c>
      <c r="J40" s="1">
        <f t="shared" si="13"/>
        <v>57.599999999999994</v>
      </c>
      <c r="K40" s="1">
        <v>34</v>
      </c>
      <c r="L40" s="1">
        <f t="shared" si="14"/>
        <v>4049.7</v>
      </c>
      <c r="O40" s="10"/>
    </row>
    <row r="41" spans="1:15" ht="15.75" x14ac:dyDescent="0.25">
      <c r="A41" s="1">
        <v>6</v>
      </c>
      <c r="B41" s="1">
        <f t="shared" si="17"/>
        <v>2868</v>
      </c>
      <c r="C41" s="1">
        <f t="shared" si="9"/>
        <v>84</v>
      </c>
      <c r="D41" s="8">
        <f t="shared" si="15"/>
        <v>1213.02</v>
      </c>
      <c r="E41" s="7">
        <f t="shared" si="16"/>
        <v>4165.0200000000004</v>
      </c>
      <c r="F41" s="1">
        <f t="shared" si="10"/>
        <v>132</v>
      </c>
      <c r="G41" s="1">
        <f t="shared" si="11"/>
        <v>30</v>
      </c>
      <c r="H41" s="1">
        <f t="shared" si="12"/>
        <v>302.70000000000005</v>
      </c>
      <c r="I41" s="1">
        <v>100</v>
      </c>
      <c r="J41" s="1">
        <f t="shared" si="13"/>
        <v>69.12</v>
      </c>
      <c r="K41" s="1">
        <v>34</v>
      </c>
      <c r="L41" s="1">
        <f t="shared" si="14"/>
        <v>4832.84</v>
      </c>
      <c r="O41" s="10"/>
    </row>
    <row r="42" spans="1:15" ht="15.75" x14ac:dyDescent="0.25">
      <c r="A42" s="1">
        <v>7</v>
      </c>
      <c r="B42" s="1">
        <f t="shared" si="17"/>
        <v>3346</v>
      </c>
      <c r="C42" s="1">
        <f t="shared" si="9"/>
        <v>98</v>
      </c>
      <c r="D42" s="8">
        <f t="shared" si="15"/>
        <v>1415.1899999999998</v>
      </c>
      <c r="E42" s="7">
        <f t="shared" si="16"/>
        <v>4859.1899999999996</v>
      </c>
      <c r="F42" s="1">
        <f t="shared" si="10"/>
        <v>154</v>
      </c>
      <c r="G42" s="1">
        <f t="shared" si="11"/>
        <v>35</v>
      </c>
      <c r="H42" s="1">
        <f t="shared" si="12"/>
        <v>353.15000000000003</v>
      </c>
      <c r="I42" s="1">
        <v>100</v>
      </c>
      <c r="J42" s="1">
        <f t="shared" si="13"/>
        <v>80.64</v>
      </c>
      <c r="K42" s="1">
        <v>34</v>
      </c>
      <c r="L42" s="1">
        <f t="shared" si="14"/>
        <v>5615.98</v>
      </c>
      <c r="O42" s="10"/>
    </row>
    <row r="43" spans="1:15" ht="15.75" x14ac:dyDescent="0.25">
      <c r="A43" s="1">
        <v>8</v>
      </c>
      <c r="B43" s="1">
        <f t="shared" si="17"/>
        <v>3824</v>
      </c>
      <c r="C43" s="1">
        <f t="shared" si="9"/>
        <v>112</v>
      </c>
      <c r="D43" s="8">
        <f t="shared" si="15"/>
        <v>1617.36</v>
      </c>
      <c r="E43" s="7">
        <f t="shared" si="16"/>
        <v>5553.36</v>
      </c>
      <c r="F43" s="1">
        <f t="shared" si="10"/>
        <v>176</v>
      </c>
      <c r="G43" s="1">
        <f t="shared" si="11"/>
        <v>40</v>
      </c>
      <c r="H43" s="1">
        <f t="shared" si="12"/>
        <v>403.6</v>
      </c>
      <c r="I43" s="1">
        <v>100</v>
      </c>
      <c r="J43" s="1">
        <f t="shared" si="13"/>
        <v>92.16</v>
      </c>
      <c r="K43" s="1">
        <v>34</v>
      </c>
      <c r="L43" s="1">
        <f t="shared" si="14"/>
        <v>6399.12</v>
      </c>
      <c r="O43" s="10"/>
    </row>
    <row r="44" spans="1:15" ht="15.75" x14ac:dyDescent="0.25">
      <c r="A44" s="1">
        <v>9</v>
      </c>
      <c r="B44" s="1">
        <f t="shared" si="17"/>
        <v>4302</v>
      </c>
      <c r="C44" s="1">
        <f t="shared" si="9"/>
        <v>126</v>
      </c>
      <c r="D44" s="8">
        <f t="shared" si="15"/>
        <v>1819.53</v>
      </c>
      <c r="E44" s="7">
        <f t="shared" si="16"/>
        <v>6247.53</v>
      </c>
      <c r="F44" s="1">
        <f t="shared" si="10"/>
        <v>198</v>
      </c>
      <c r="G44" s="1">
        <f t="shared" si="11"/>
        <v>45</v>
      </c>
      <c r="H44" s="1">
        <f t="shared" si="12"/>
        <v>454.05</v>
      </c>
      <c r="I44" s="1">
        <v>100</v>
      </c>
      <c r="J44" s="1">
        <f t="shared" si="13"/>
        <v>103.67999999999999</v>
      </c>
      <c r="K44" s="1">
        <v>34</v>
      </c>
      <c r="L44" s="1">
        <f t="shared" si="14"/>
        <v>7182.26</v>
      </c>
      <c r="O44" s="10"/>
    </row>
    <row r="45" spans="1:15" ht="15.75" x14ac:dyDescent="0.25">
      <c r="A45" s="1">
        <v>10</v>
      </c>
      <c r="B45" s="1">
        <f t="shared" si="17"/>
        <v>4780</v>
      </c>
      <c r="C45" s="1">
        <f t="shared" si="9"/>
        <v>140</v>
      </c>
      <c r="D45" s="8">
        <f t="shared" si="15"/>
        <v>2021.6999999999998</v>
      </c>
      <c r="E45" s="7">
        <f t="shared" si="16"/>
        <v>6941.7</v>
      </c>
      <c r="F45" s="1">
        <f t="shared" si="10"/>
        <v>220</v>
      </c>
      <c r="G45" s="1">
        <f t="shared" si="11"/>
        <v>50</v>
      </c>
      <c r="H45" s="1">
        <f t="shared" si="12"/>
        <v>504.5</v>
      </c>
      <c r="I45" s="1">
        <v>100</v>
      </c>
      <c r="J45" s="1">
        <f t="shared" si="13"/>
        <v>115.19999999999999</v>
      </c>
      <c r="K45" s="1">
        <v>34</v>
      </c>
      <c r="L45" s="1">
        <f t="shared" si="14"/>
        <v>7965.4</v>
      </c>
      <c r="O45" s="10"/>
    </row>
    <row r="46" spans="1:15" ht="15.75" x14ac:dyDescent="0.25">
      <c r="A46" s="1">
        <v>11</v>
      </c>
      <c r="B46" s="1">
        <f t="shared" si="17"/>
        <v>5258</v>
      </c>
      <c r="C46" s="1">
        <f t="shared" si="9"/>
        <v>154</v>
      </c>
      <c r="D46" s="8">
        <f t="shared" si="15"/>
        <v>2223.87</v>
      </c>
      <c r="E46" s="7">
        <f t="shared" si="16"/>
        <v>7635.87</v>
      </c>
      <c r="F46" s="1">
        <v>238</v>
      </c>
      <c r="G46" s="1">
        <v>50</v>
      </c>
      <c r="H46" s="1">
        <f t="shared" si="12"/>
        <v>554.95000000000005</v>
      </c>
      <c r="I46" s="1">
        <v>100</v>
      </c>
      <c r="J46" s="1">
        <f t="shared" si="13"/>
        <v>126.72</v>
      </c>
      <c r="K46" s="1">
        <v>34</v>
      </c>
      <c r="L46" s="1">
        <f t="shared" si="14"/>
        <v>8739.5399999999991</v>
      </c>
      <c r="O46" s="10"/>
    </row>
    <row r="47" spans="1:15" ht="15.75" x14ac:dyDescent="0.25">
      <c r="A47" s="1">
        <v>12</v>
      </c>
      <c r="B47" s="1">
        <f t="shared" si="17"/>
        <v>5736</v>
      </c>
      <c r="C47" s="1">
        <f t="shared" si="9"/>
        <v>168</v>
      </c>
      <c r="D47" s="8">
        <f t="shared" si="15"/>
        <v>2426.04</v>
      </c>
      <c r="E47" s="7">
        <f t="shared" si="16"/>
        <v>8330.0400000000009</v>
      </c>
      <c r="F47" s="1">
        <v>238</v>
      </c>
      <c r="G47" s="1">
        <v>50</v>
      </c>
      <c r="H47" s="1">
        <f t="shared" si="12"/>
        <v>605.40000000000009</v>
      </c>
      <c r="I47" s="1">
        <v>100</v>
      </c>
      <c r="J47" s="1">
        <f t="shared" si="13"/>
        <v>138.24</v>
      </c>
      <c r="K47" s="1">
        <v>34</v>
      </c>
      <c r="L47" s="1">
        <f t="shared" si="14"/>
        <v>9495.68</v>
      </c>
      <c r="O47" s="10"/>
    </row>
    <row r="48" spans="1:15" ht="15.75" x14ac:dyDescent="0.25">
      <c r="A48" s="1">
        <v>13</v>
      </c>
      <c r="B48" s="1">
        <f t="shared" si="17"/>
        <v>6214</v>
      </c>
      <c r="C48" s="1">
        <f t="shared" si="9"/>
        <v>182</v>
      </c>
      <c r="D48" s="8">
        <f t="shared" si="15"/>
        <v>2628.21</v>
      </c>
      <c r="E48" s="7">
        <f t="shared" si="16"/>
        <v>9024.2099999999991</v>
      </c>
      <c r="F48" s="1">
        <v>238</v>
      </c>
      <c r="G48" s="1">
        <v>50</v>
      </c>
      <c r="H48" s="1">
        <f t="shared" si="12"/>
        <v>655.85</v>
      </c>
      <c r="I48" s="1">
        <v>100</v>
      </c>
      <c r="J48" s="1">
        <f t="shared" si="13"/>
        <v>149.76</v>
      </c>
      <c r="K48" s="1">
        <v>34</v>
      </c>
      <c r="L48" s="1">
        <f t="shared" si="14"/>
        <v>10251.82</v>
      </c>
      <c r="O48" s="10"/>
    </row>
    <row r="49" spans="1:15" ht="15.75" x14ac:dyDescent="0.25">
      <c r="A49" s="1">
        <v>14</v>
      </c>
      <c r="B49" s="1">
        <f t="shared" si="17"/>
        <v>6692</v>
      </c>
      <c r="C49" s="1">
        <f t="shared" si="9"/>
        <v>196</v>
      </c>
      <c r="D49" s="8">
        <f t="shared" si="15"/>
        <v>2830.3799999999997</v>
      </c>
      <c r="E49" s="7">
        <f t="shared" si="16"/>
        <v>9718.3799999999992</v>
      </c>
      <c r="F49" s="1">
        <v>238</v>
      </c>
      <c r="G49" s="1">
        <v>50</v>
      </c>
      <c r="H49" s="1">
        <f t="shared" si="12"/>
        <v>706.30000000000007</v>
      </c>
      <c r="I49" s="1">
        <v>100</v>
      </c>
      <c r="J49" s="1">
        <f t="shared" si="13"/>
        <v>161.28</v>
      </c>
      <c r="K49" s="1">
        <v>34</v>
      </c>
      <c r="L49" s="1">
        <f t="shared" si="14"/>
        <v>11007.96</v>
      </c>
      <c r="O49" s="10"/>
    </row>
    <row r="50" spans="1:15" ht="15.75" x14ac:dyDescent="0.25">
      <c r="A50" s="1">
        <v>15</v>
      </c>
      <c r="B50" s="1">
        <f t="shared" si="17"/>
        <v>7170</v>
      </c>
      <c r="C50" s="1">
        <f t="shared" si="9"/>
        <v>210</v>
      </c>
      <c r="D50" s="8">
        <f t="shared" si="15"/>
        <v>3032.5499999999997</v>
      </c>
      <c r="E50" s="7">
        <f t="shared" si="16"/>
        <v>10412.549999999999</v>
      </c>
      <c r="F50" s="1">
        <v>238</v>
      </c>
      <c r="G50" s="1">
        <v>50</v>
      </c>
      <c r="H50" s="1">
        <f t="shared" si="12"/>
        <v>756.75</v>
      </c>
      <c r="I50" s="1">
        <v>100</v>
      </c>
      <c r="J50" s="1">
        <f t="shared" si="13"/>
        <v>172.79999999999998</v>
      </c>
      <c r="K50" s="1">
        <v>34</v>
      </c>
      <c r="L50" s="1">
        <f t="shared" si="14"/>
        <v>11764.099999999999</v>
      </c>
      <c r="O50" s="10"/>
    </row>
    <row r="51" spans="1:15" ht="15.75" x14ac:dyDescent="0.25">
      <c r="A51" s="1">
        <v>16</v>
      </c>
      <c r="B51" s="1">
        <f t="shared" si="17"/>
        <v>7648</v>
      </c>
      <c r="C51" s="1">
        <f t="shared" si="9"/>
        <v>224</v>
      </c>
      <c r="D51" s="8">
        <f t="shared" si="15"/>
        <v>3234.72</v>
      </c>
      <c r="E51" s="7">
        <f t="shared" si="16"/>
        <v>11106.72</v>
      </c>
      <c r="F51" s="1">
        <v>238</v>
      </c>
      <c r="G51" s="1">
        <v>50</v>
      </c>
      <c r="H51" s="1">
        <f t="shared" si="12"/>
        <v>807.2</v>
      </c>
      <c r="I51" s="1">
        <v>100</v>
      </c>
      <c r="J51" s="1">
        <f t="shared" si="13"/>
        <v>184.32</v>
      </c>
      <c r="K51" s="1">
        <v>34</v>
      </c>
      <c r="L51" s="1">
        <f t="shared" si="14"/>
        <v>12520.24</v>
      </c>
      <c r="O51" s="10"/>
    </row>
    <row r="52" spans="1:15" ht="15.75" x14ac:dyDescent="0.25">
      <c r="A52" s="1">
        <v>17</v>
      </c>
      <c r="B52" s="1">
        <f t="shared" si="17"/>
        <v>8126</v>
      </c>
      <c r="C52" s="1">
        <f t="shared" si="9"/>
        <v>238</v>
      </c>
      <c r="D52" s="8">
        <f t="shared" si="15"/>
        <v>3436.89</v>
      </c>
      <c r="E52" s="7">
        <f t="shared" si="16"/>
        <v>11800.89</v>
      </c>
      <c r="F52" s="1">
        <v>238</v>
      </c>
      <c r="G52" s="1">
        <v>50</v>
      </c>
      <c r="H52" s="1">
        <f t="shared" si="12"/>
        <v>857.65000000000009</v>
      </c>
      <c r="I52" s="1">
        <v>100</v>
      </c>
      <c r="J52" s="1">
        <f t="shared" si="13"/>
        <v>195.84</v>
      </c>
      <c r="K52" s="1">
        <v>34</v>
      </c>
      <c r="L52" s="1">
        <f t="shared" si="14"/>
        <v>13276.38</v>
      </c>
      <c r="O52" s="10"/>
    </row>
    <row r="53" spans="1:15" ht="15.75" x14ac:dyDescent="0.25">
      <c r="A53" s="1">
        <v>18</v>
      </c>
      <c r="B53" s="1">
        <f t="shared" si="17"/>
        <v>8604</v>
      </c>
      <c r="C53" s="1">
        <f t="shared" si="9"/>
        <v>252</v>
      </c>
      <c r="D53" s="8">
        <f t="shared" si="15"/>
        <v>3639.06</v>
      </c>
      <c r="E53" s="7">
        <f t="shared" si="16"/>
        <v>12495.06</v>
      </c>
      <c r="F53" s="1">
        <v>238</v>
      </c>
      <c r="G53" s="1">
        <v>50</v>
      </c>
      <c r="H53" s="1">
        <f t="shared" si="12"/>
        <v>908.1</v>
      </c>
      <c r="I53" s="1">
        <v>100</v>
      </c>
      <c r="J53" s="1">
        <f t="shared" si="13"/>
        <v>207.35999999999999</v>
      </c>
      <c r="K53" s="1">
        <v>34</v>
      </c>
      <c r="L53" s="1">
        <f t="shared" si="14"/>
        <v>14032.52</v>
      </c>
      <c r="O53" s="10"/>
    </row>
    <row r="54" spans="1:15" ht="15.75" x14ac:dyDescent="0.25">
      <c r="A54" s="1">
        <v>19</v>
      </c>
      <c r="B54" s="1">
        <f t="shared" si="17"/>
        <v>9082</v>
      </c>
      <c r="C54" s="1">
        <f t="shared" si="9"/>
        <v>266</v>
      </c>
      <c r="D54" s="8">
        <f t="shared" si="15"/>
        <v>3841.2299999999996</v>
      </c>
      <c r="E54" s="7">
        <f t="shared" si="16"/>
        <v>13189.23</v>
      </c>
      <c r="F54" s="1">
        <v>238</v>
      </c>
      <c r="G54" s="1">
        <v>50</v>
      </c>
      <c r="H54" s="1">
        <f t="shared" si="12"/>
        <v>958.55000000000007</v>
      </c>
      <c r="I54" s="1">
        <v>100</v>
      </c>
      <c r="J54" s="1">
        <f t="shared" si="13"/>
        <v>218.88</v>
      </c>
      <c r="K54" s="1">
        <v>34</v>
      </c>
      <c r="L54" s="1">
        <f t="shared" si="14"/>
        <v>14788.659999999998</v>
      </c>
      <c r="O54" s="10"/>
    </row>
    <row r="55" spans="1:15" ht="15.75" x14ac:dyDescent="0.25">
      <c r="A55" s="1">
        <v>20</v>
      </c>
      <c r="B55" s="1">
        <f t="shared" si="17"/>
        <v>9560</v>
      </c>
      <c r="C55" s="1">
        <f t="shared" si="9"/>
        <v>280</v>
      </c>
      <c r="D55" s="8">
        <f t="shared" si="15"/>
        <v>4043.3999999999996</v>
      </c>
      <c r="E55" s="7">
        <f t="shared" si="16"/>
        <v>13883.4</v>
      </c>
      <c r="F55" s="1">
        <v>238</v>
      </c>
      <c r="G55" s="1">
        <v>50</v>
      </c>
      <c r="H55" s="1">
        <f t="shared" si="12"/>
        <v>1009</v>
      </c>
      <c r="I55" s="1">
        <v>100</v>
      </c>
      <c r="J55" s="1">
        <f t="shared" si="13"/>
        <v>230.39999999999998</v>
      </c>
      <c r="K55" s="1">
        <v>34</v>
      </c>
      <c r="L55" s="1">
        <f t="shared" si="14"/>
        <v>15544.8</v>
      </c>
      <c r="O55" s="10"/>
    </row>
    <row r="56" spans="1:15" ht="15.75" x14ac:dyDescent="0.25">
      <c r="A56" s="1">
        <v>21</v>
      </c>
      <c r="B56" s="1">
        <f t="shared" si="17"/>
        <v>10038</v>
      </c>
      <c r="C56" s="1">
        <f t="shared" si="9"/>
        <v>294</v>
      </c>
      <c r="D56" s="8">
        <f t="shared" si="15"/>
        <v>4245.57</v>
      </c>
      <c r="E56" s="7">
        <f t="shared" si="16"/>
        <v>14577.57</v>
      </c>
      <c r="F56" s="1">
        <v>238</v>
      </c>
      <c r="G56" s="1">
        <v>50</v>
      </c>
      <c r="H56" s="1">
        <f t="shared" si="12"/>
        <v>1059.45</v>
      </c>
      <c r="I56" s="1">
        <v>100</v>
      </c>
      <c r="J56" s="1">
        <f t="shared" si="13"/>
        <v>241.92</v>
      </c>
      <c r="K56" s="1">
        <v>34</v>
      </c>
      <c r="L56" s="1">
        <f t="shared" si="14"/>
        <v>16300.94</v>
      </c>
      <c r="O56" s="10"/>
    </row>
  </sheetData>
  <pageMargins left="0.7" right="0.7" top="0.75" bottom="0.75" header="0.3" footer="0.3"/>
  <pageSetup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00A07FE695FE46969F8CD37A412A39" ma:contentTypeVersion="12" ma:contentTypeDescription="Create a new document." ma:contentTypeScope="" ma:versionID="2ad6f246c4bf962e07b8b309df961180">
  <xsd:schema xmlns:xsd="http://www.w3.org/2001/XMLSchema" xmlns:xs="http://www.w3.org/2001/XMLSchema" xmlns:p="http://schemas.microsoft.com/office/2006/metadata/properties" xmlns:ns3="ac40a0a4-21e6-4a72-aab6-1910223e1206" xmlns:ns4="bea7d806-a05f-4ab8-88e7-eb50557203a1" targetNamespace="http://schemas.microsoft.com/office/2006/metadata/properties" ma:root="true" ma:fieldsID="9fff623fa5bab291a02b6b0b0a448a87" ns3:_="" ns4:_="">
    <xsd:import namespace="ac40a0a4-21e6-4a72-aab6-1910223e1206"/>
    <xsd:import namespace="bea7d806-a05f-4ab8-88e7-eb50557203a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0a0a4-21e6-4a72-aab6-1910223e12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a7d806-a05f-4ab8-88e7-eb50557203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8C85E1-A950-4AAD-83F0-00710CA468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DD0DDA-B09F-4B12-996C-60EE00C05D32}">
  <ds:schemaRefs>
    <ds:schemaRef ds:uri="http://purl.org/dc/elements/1.1/"/>
    <ds:schemaRef ds:uri="http://purl.org/dc/terms/"/>
    <ds:schemaRef ds:uri="http://purl.org/dc/dcmitype/"/>
    <ds:schemaRef ds:uri="bea7d806-a05f-4ab8-88e7-eb50557203a1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ac40a0a4-21e6-4a72-aab6-1910223e1206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1D0D19D8-E5CE-4550-9A42-C9788DF60D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0a0a4-21e6-4a72-aab6-1910223e1206"/>
    <ds:schemaRef ds:uri="bea7d806-a05f-4ab8-88e7-eb50557203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Salas, Terrie</dc:creator>
  <cp:lastModifiedBy>Joanna L. Sheppard</cp:lastModifiedBy>
  <cp:lastPrinted>2023-03-08T14:30:10Z</cp:lastPrinted>
  <dcterms:created xsi:type="dcterms:W3CDTF">2021-03-08T18:15:08Z</dcterms:created>
  <dcterms:modified xsi:type="dcterms:W3CDTF">2026-03-26T15:51:02Z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0x010100D600A07FE695FE46969F8CD37A412A39</vt:lpwstr>
  </property>
</Properties>
</file>