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VN-MP-NAS\Finance\Home\sheppardjl\cash mgmt files\Cash Mgmt\SRSU Tuition tables\"/>
    </mc:Choice>
  </mc:AlternateContent>
  <xr:revisionPtr revIDLastSave="0" documentId="13_ncr:1_{1ED60344-7E54-4655-B375-58C9898DF5F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all 2023-Spr. 2024" sheetId="3" r:id="rId1"/>
  </sheets>
  <definedNames>
    <definedName name="_xlnm.Print_Area" localSheetId="0">'Fall 2023-Spr. 2024'!$A$1:$K$55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D36" i="3" s="1"/>
  <c r="K36" i="3" s="1"/>
  <c r="K52" i="3"/>
  <c r="K51" i="3"/>
  <c r="K49" i="3"/>
  <c r="K44" i="3"/>
  <c r="K43" i="3"/>
  <c r="K41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E44" i="3"/>
  <c r="E43" i="3"/>
  <c r="E42" i="3"/>
  <c r="E41" i="3"/>
  <c r="E40" i="3"/>
  <c r="E39" i="3"/>
  <c r="E38" i="3"/>
  <c r="E37" i="3"/>
  <c r="E36" i="3"/>
  <c r="D55" i="3"/>
  <c r="K55" i="3" s="1"/>
  <c r="D54" i="3"/>
  <c r="K54" i="3" s="1"/>
  <c r="D53" i="3"/>
  <c r="K53" i="3" s="1"/>
  <c r="D52" i="3"/>
  <c r="D51" i="3"/>
  <c r="D50" i="3"/>
  <c r="K50" i="3" s="1"/>
  <c r="D49" i="3"/>
  <c r="D48" i="3"/>
  <c r="K48" i="3" s="1"/>
  <c r="D47" i="3"/>
  <c r="K47" i="3" s="1"/>
  <c r="D46" i="3"/>
  <c r="K46" i="3" s="1"/>
  <c r="D45" i="3"/>
  <c r="K45" i="3" s="1"/>
  <c r="D44" i="3"/>
  <c r="D43" i="3"/>
  <c r="D42" i="3"/>
  <c r="K42" i="3" s="1"/>
  <c r="D41" i="3"/>
  <c r="D40" i="3"/>
  <c r="K40" i="3" s="1"/>
  <c r="D39" i="3"/>
  <c r="K39" i="3" s="1"/>
  <c r="D38" i="3"/>
  <c r="K38" i="3" s="1"/>
  <c r="D37" i="3"/>
  <c r="K37" i="3" s="1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E19" i="3"/>
  <c r="E18" i="3"/>
  <c r="E17" i="3"/>
  <c r="E16" i="3"/>
  <c r="E15" i="3"/>
  <c r="E14" i="3"/>
  <c r="E13" i="3"/>
  <c r="E1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G35" i="3" l="1"/>
  <c r="G11" i="3" l="1"/>
  <c r="F44" i="3" l="1"/>
  <c r="F43" i="3"/>
  <c r="F42" i="3"/>
  <c r="F41" i="3"/>
  <c r="F40" i="3"/>
  <c r="F39" i="3"/>
  <c r="F38" i="3"/>
  <c r="F37" i="3"/>
  <c r="F36" i="3"/>
  <c r="I35" i="3"/>
  <c r="F35" i="3"/>
  <c r="E35" i="3"/>
  <c r="C35" i="3"/>
  <c r="F20" i="3"/>
  <c r="E20" i="3"/>
  <c r="F19" i="3"/>
  <c r="F18" i="3"/>
  <c r="F17" i="3"/>
  <c r="F16" i="3"/>
  <c r="F15" i="3"/>
  <c r="F14" i="3"/>
  <c r="F13" i="3"/>
  <c r="F12" i="3"/>
  <c r="I11" i="3"/>
  <c r="F11" i="3"/>
  <c r="E11" i="3"/>
  <c r="B11" i="3"/>
  <c r="D11" i="3" s="1"/>
  <c r="K11" i="3" s="1"/>
  <c r="D35" i="3" l="1"/>
  <c r="K35" i="3" s="1"/>
</calcChain>
</file>

<file path=xl/sharedStrings.xml><?xml version="1.0" encoding="utf-8"?>
<sst xmlns="http://schemas.openxmlformats.org/spreadsheetml/2006/main" count="32" uniqueCount="24">
  <si>
    <t>TUITION AND MANDATORY FEES</t>
  </si>
  <si>
    <t>ALPINE</t>
  </si>
  <si>
    <t>Texas Resident</t>
  </si>
  <si>
    <t>Sem.</t>
  </si>
  <si>
    <t>Hours</t>
  </si>
  <si>
    <t>Nonresident &amp; Foreign</t>
  </si>
  <si>
    <t>Tuition</t>
  </si>
  <si>
    <t>Designated</t>
  </si>
  <si>
    <t xml:space="preserve"> </t>
  </si>
  <si>
    <t>Total</t>
  </si>
  <si>
    <t xml:space="preserve">Student </t>
  </si>
  <si>
    <t>Service</t>
  </si>
  <si>
    <t>Fee</t>
  </si>
  <si>
    <t>Center</t>
  </si>
  <si>
    <t xml:space="preserve">Recreational </t>
  </si>
  <si>
    <t>Sports</t>
  </si>
  <si>
    <t xml:space="preserve">Medical </t>
  </si>
  <si>
    <t xml:space="preserve">Service </t>
  </si>
  <si>
    <t>Athletic</t>
  </si>
  <si>
    <t>Undergraduate</t>
  </si>
  <si>
    <t>Institutional</t>
  </si>
  <si>
    <t>Tuition***</t>
  </si>
  <si>
    <t>Total***</t>
  </si>
  <si>
    <t>Fall 2026 / Spring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</si>
</sst>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3"/>
      <name val="Aptos"/>
      <family val="2"/>
    </font>
    <font>
      <sz val="13"/>
      <color rgb="FFC00000"/>
      <name val="Aptos"/>
      <family val="2"/>
    </font>
    <font>
      <sz val="14"/>
      <name val="Aptos"/>
      <family val="2"/>
    </font>
    <font>
      <b/>
      <sz val="14"/>
      <name val="Aptos"/>
      <family val="2"/>
    </font>
    <font>
      <sz val="14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2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5" fillId="0" borderId="0" xfId="0" applyNumberFormat="1" applyFont="1"/>
    <xf numFmtId="4" fontId="7" fillId="0" borderId="0" xfId="0" applyNumberFormat="1" applyFont="1"/>
    <xf numFmtId="4" fontId="7" fillId="0" borderId="1" xfId="0" applyNumberFormat="1" applyFont="1" applyBorder="1"/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topLeftCell="A24" zoomScale="87" zoomScaleNormal="87" workbookViewId="0">
      <selection activeCell="P50" sqref="P50"/>
    </sheetView>
  </sheetViews>
  <sheetFormatPr defaultColWidth="9.6640625" defaultRowHeight="15" x14ac:dyDescent="0.2"/>
  <cols>
    <col min="1" max="1" width="9.6640625" style="2" customWidth="1"/>
    <col min="2" max="2" width="23.6640625" style="2" customWidth="1"/>
    <col min="3" max="3" width="11.44140625" style="2" bestFit="1" customWidth="1"/>
    <col min="4" max="4" width="10.44140625" style="2" bestFit="1" customWidth="1"/>
    <col min="5" max="5" width="9.6640625" style="2" customWidth="1"/>
    <col min="6" max="6" width="8.77734375" style="2" customWidth="1"/>
    <col min="7" max="7" width="11.88671875" style="2" bestFit="1" customWidth="1"/>
    <col min="8" max="8" width="12" style="2" customWidth="1"/>
    <col min="9" max="9" width="8.5546875" style="2" customWidth="1"/>
    <col min="10" max="10" width="9.77734375" style="2" bestFit="1" customWidth="1"/>
    <col min="11" max="11" width="10.44140625" style="2" bestFit="1" customWidth="1"/>
    <col min="12" max="16384" width="9.6640625" style="2"/>
  </cols>
  <sheetData>
    <row r="1" spans="1:19" ht="17.25" x14ac:dyDescent="0.3">
      <c r="A1" s="4" t="s">
        <v>0</v>
      </c>
      <c r="B1" s="4"/>
      <c r="C1" s="4"/>
      <c r="D1" s="4"/>
      <c r="E1" s="4"/>
      <c r="F1" s="4" t="s">
        <v>8</v>
      </c>
      <c r="G1" s="4"/>
      <c r="H1" s="4"/>
      <c r="I1" s="4"/>
      <c r="J1" s="4"/>
      <c r="K1" s="4"/>
    </row>
    <row r="2" spans="1:19" ht="18.75" x14ac:dyDescent="0.3">
      <c r="A2" s="4" t="s">
        <v>23</v>
      </c>
      <c r="B2" s="4"/>
      <c r="C2" s="4"/>
      <c r="D2" s="4"/>
      <c r="E2" s="4"/>
      <c r="F2" s="13" t="s">
        <v>19</v>
      </c>
      <c r="G2" s="4"/>
      <c r="H2" s="4"/>
      <c r="I2" s="4"/>
      <c r="J2" s="4"/>
      <c r="K2" s="4"/>
    </row>
    <row r="3" spans="1:19" ht="17.25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9" ht="17.2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9" ht="18.75" x14ac:dyDescent="0.3">
      <c r="A5" s="13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N5" s="1"/>
      <c r="R5" s="1"/>
    </row>
    <row r="6" spans="1:19" ht="17.25" x14ac:dyDescent="0.3">
      <c r="A6" s="4"/>
      <c r="B6" s="4"/>
      <c r="C6" s="4"/>
      <c r="D6" s="4"/>
      <c r="E6" s="5"/>
      <c r="F6" s="5"/>
      <c r="G6" s="5"/>
      <c r="H6" s="5"/>
      <c r="I6" s="5"/>
      <c r="J6" s="4"/>
      <c r="K6" s="4"/>
    </row>
    <row r="7" spans="1:19" ht="18.75" x14ac:dyDescent="0.3">
      <c r="A7" s="7" t="s">
        <v>3</v>
      </c>
      <c r="B7" s="8" t="s">
        <v>21</v>
      </c>
      <c r="C7" s="7" t="s">
        <v>7</v>
      </c>
      <c r="D7" s="9" t="s">
        <v>9</v>
      </c>
      <c r="E7" s="7" t="s">
        <v>10</v>
      </c>
      <c r="F7" s="7" t="s">
        <v>10</v>
      </c>
      <c r="G7" s="7" t="s">
        <v>20</v>
      </c>
      <c r="H7" s="7" t="s">
        <v>14</v>
      </c>
      <c r="I7" s="7" t="s">
        <v>18</v>
      </c>
      <c r="J7" s="7" t="s">
        <v>16</v>
      </c>
      <c r="K7" s="8" t="s">
        <v>22</v>
      </c>
      <c r="N7" s="3"/>
      <c r="O7" s="1"/>
      <c r="P7" s="1"/>
      <c r="R7" s="1"/>
      <c r="S7" s="1"/>
    </row>
    <row r="8" spans="1:19" ht="18.75" x14ac:dyDescent="0.3">
      <c r="A8" s="7" t="s">
        <v>4</v>
      </c>
      <c r="B8" s="7"/>
      <c r="C8" s="7" t="s">
        <v>6</v>
      </c>
      <c r="D8" s="9" t="s">
        <v>6</v>
      </c>
      <c r="E8" s="7" t="s">
        <v>11</v>
      </c>
      <c r="F8" s="7" t="s">
        <v>13</v>
      </c>
      <c r="G8" s="7" t="s">
        <v>17</v>
      </c>
      <c r="H8" s="7" t="s">
        <v>15</v>
      </c>
      <c r="I8" s="7" t="s">
        <v>12</v>
      </c>
      <c r="J8" s="7" t="s">
        <v>17</v>
      </c>
      <c r="K8" s="10"/>
      <c r="N8" s="3"/>
      <c r="O8" s="1"/>
      <c r="P8" s="1"/>
      <c r="R8" s="1"/>
      <c r="S8" s="1"/>
    </row>
    <row r="9" spans="1:19" ht="18.75" x14ac:dyDescent="0.3">
      <c r="A9" s="10"/>
      <c r="B9" s="10"/>
      <c r="C9" s="10"/>
      <c r="D9" s="11"/>
      <c r="E9" s="7" t="s">
        <v>12</v>
      </c>
      <c r="F9" s="7" t="s">
        <v>12</v>
      </c>
      <c r="G9" s="7" t="s">
        <v>12</v>
      </c>
      <c r="H9" s="7" t="s">
        <v>12</v>
      </c>
      <c r="I9" s="10"/>
      <c r="J9" s="7" t="s">
        <v>12</v>
      </c>
      <c r="K9" s="10"/>
    </row>
    <row r="10" spans="1:19" ht="17.25" x14ac:dyDescent="0.3">
      <c r="A10" s="4"/>
      <c r="B10" s="4"/>
      <c r="C10" s="4"/>
      <c r="D10" s="6"/>
      <c r="E10" s="4"/>
      <c r="F10" s="4"/>
      <c r="G10" s="4"/>
      <c r="H10" s="4"/>
      <c r="I10" s="4"/>
      <c r="J10" s="4"/>
      <c r="K10" s="4"/>
    </row>
    <row r="11" spans="1:19" ht="18.75" x14ac:dyDescent="0.3">
      <c r="A11" s="10">
        <v>1</v>
      </c>
      <c r="B11" s="10">
        <f t="shared" ref="B11:B31" si="0">SUM(A11*50)</f>
        <v>50</v>
      </c>
      <c r="C11" s="10">
        <f>SUM(A11*175.8)</f>
        <v>175.8</v>
      </c>
      <c r="D11" s="12">
        <f t="shared" ref="D11:D31" si="1">SUM(B11+C11)</f>
        <v>225.8</v>
      </c>
      <c r="E11" s="10">
        <f t="shared" ref="E11:E20" si="2">SUM(A11*22)</f>
        <v>22</v>
      </c>
      <c r="F11" s="10">
        <f t="shared" ref="F11:F20" si="3">SUM(A11*5)</f>
        <v>5</v>
      </c>
      <c r="G11" s="10">
        <f>SUM(A11*43.87)</f>
        <v>43.87</v>
      </c>
      <c r="H11" s="10">
        <v>100</v>
      </c>
      <c r="I11" s="10">
        <f t="shared" ref="I11:I31" si="4">SUM(A11*11.52)</f>
        <v>11.52</v>
      </c>
      <c r="J11" s="10">
        <v>34</v>
      </c>
      <c r="K11" s="10">
        <f t="shared" ref="K11:K31" si="5">SUM(D11:J11)</f>
        <v>442.19</v>
      </c>
    </row>
    <row r="12" spans="1:19" ht="18.75" x14ac:dyDescent="0.3">
      <c r="A12" s="10">
        <v>2</v>
      </c>
      <c r="B12" s="10">
        <f t="shared" si="0"/>
        <v>100</v>
      </c>
      <c r="C12" s="10">
        <f t="shared" ref="C12:C31" si="6">SUM(A12*175.8)</f>
        <v>351.6</v>
      </c>
      <c r="D12" s="12">
        <f t="shared" si="1"/>
        <v>451.6</v>
      </c>
      <c r="E12" s="10">
        <f t="shared" si="2"/>
        <v>44</v>
      </c>
      <c r="F12" s="10">
        <f t="shared" si="3"/>
        <v>10</v>
      </c>
      <c r="G12" s="10">
        <f t="shared" ref="G12:G31" si="7">SUM(A12*43.87)</f>
        <v>87.74</v>
      </c>
      <c r="H12" s="10">
        <v>100</v>
      </c>
      <c r="I12" s="10">
        <f t="shared" si="4"/>
        <v>23.04</v>
      </c>
      <c r="J12" s="10">
        <v>34</v>
      </c>
      <c r="K12" s="10">
        <f t="shared" si="5"/>
        <v>750.38</v>
      </c>
    </row>
    <row r="13" spans="1:19" ht="18.75" x14ac:dyDescent="0.3">
      <c r="A13" s="10">
        <v>3</v>
      </c>
      <c r="B13" s="10">
        <f t="shared" si="0"/>
        <v>150</v>
      </c>
      <c r="C13" s="10">
        <f t="shared" si="6"/>
        <v>527.40000000000009</v>
      </c>
      <c r="D13" s="12">
        <f t="shared" si="1"/>
        <v>677.40000000000009</v>
      </c>
      <c r="E13" s="10">
        <f t="shared" si="2"/>
        <v>66</v>
      </c>
      <c r="F13" s="10">
        <f t="shared" si="3"/>
        <v>15</v>
      </c>
      <c r="G13" s="10">
        <f t="shared" si="7"/>
        <v>131.60999999999999</v>
      </c>
      <c r="H13" s="10">
        <v>100</v>
      </c>
      <c r="I13" s="10">
        <f t="shared" si="4"/>
        <v>34.56</v>
      </c>
      <c r="J13" s="10">
        <v>34</v>
      </c>
      <c r="K13" s="10">
        <f t="shared" si="5"/>
        <v>1058.5700000000002</v>
      </c>
    </row>
    <row r="14" spans="1:19" ht="18.75" x14ac:dyDescent="0.3">
      <c r="A14" s="10">
        <v>4</v>
      </c>
      <c r="B14" s="10">
        <f t="shared" si="0"/>
        <v>200</v>
      </c>
      <c r="C14" s="10">
        <f t="shared" si="6"/>
        <v>703.2</v>
      </c>
      <c r="D14" s="12">
        <f t="shared" si="1"/>
        <v>903.2</v>
      </c>
      <c r="E14" s="10">
        <f t="shared" si="2"/>
        <v>88</v>
      </c>
      <c r="F14" s="10">
        <f t="shared" si="3"/>
        <v>20</v>
      </c>
      <c r="G14" s="10">
        <f t="shared" si="7"/>
        <v>175.48</v>
      </c>
      <c r="H14" s="10">
        <v>100</v>
      </c>
      <c r="I14" s="10">
        <f t="shared" si="4"/>
        <v>46.08</v>
      </c>
      <c r="J14" s="10">
        <v>34</v>
      </c>
      <c r="K14" s="10">
        <f t="shared" si="5"/>
        <v>1366.76</v>
      </c>
    </row>
    <row r="15" spans="1:19" ht="18.75" x14ac:dyDescent="0.3">
      <c r="A15" s="10">
        <v>5</v>
      </c>
      <c r="B15" s="10">
        <f t="shared" si="0"/>
        <v>250</v>
      </c>
      <c r="C15" s="10">
        <f t="shared" si="6"/>
        <v>879</v>
      </c>
      <c r="D15" s="12">
        <f t="shared" si="1"/>
        <v>1129</v>
      </c>
      <c r="E15" s="10">
        <f t="shared" si="2"/>
        <v>110</v>
      </c>
      <c r="F15" s="10">
        <f t="shared" si="3"/>
        <v>25</v>
      </c>
      <c r="G15" s="10">
        <f t="shared" si="7"/>
        <v>219.35</v>
      </c>
      <c r="H15" s="10">
        <v>100</v>
      </c>
      <c r="I15" s="10">
        <f t="shared" si="4"/>
        <v>57.599999999999994</v>
      </c>
      <c r="J15" s="10">
        <v>34</v>
      </c>
      <c r="K15" s="10">
        <f t="shared" si="5"/>
        <v>1674.9499999999998</v>
      </c>
    </row>
    <row r="16" spans="1:19" ht="18.75" x14ac:dyDescent="0.3">
      <c r="A16" s="10">
        <v>6</v>
      </c>
      <c r="B16" s="10">
        <f t="shared" si="0"/>
        <v>300</v>
      </c>
      <c r="C16" s="10">
        <f t="shared" si="6"/>
        <v>1054.8000000000002</v>
      </c>
      <c r="D16" s="12">
        <f t="shared" si="1"/>
        <v>1354.8000000000002</v>
      </c>
      <c r="E16" s="10">
        <f t="shared" si="2"/>
        <v>132</v>
      </c>
      <c r="F16" s="10">
        <f t="shared" si="3"/>
        <v>30</v>
      </c>
      <c r="G16" s="10">
        <f t="shared" si="7"/>
        <v>263.21999999999997</v>
      </c>
      <c r="H16" s="10">
        <v>100</v>
      </c>
      <c r="I16" s="10">
        <f t="shared" si="4"/>
        <v>69.12</v>
      </c>
      <c r="J16" s="10">
        <v>34</v>
      </c>
      <c r="K16" s="10">
        <f t="shared" si="5"/>
        <v>1983.1400000000003</v>
      </c>
    </row>
    <row r="17" spans="1:19" ht="18.75" x14ac:dyDescent="0.3">
      <c r="A17" s="10">
        <v>7</v>
      </c>
      <c r="B17" s="10">
        <f t="shared" si="0"/>
        <v>350</v>
      </c>
      <c r="C17" s="10">
        <f t="shared" si="6"/>
        <v>1230.6000000000001</v>
      </c>
      <c r="D17" s="12">
        <f t="shared" si="1"/>
        <v>1580.6000000000001</v>
      </c>
      <c r="E17" s="10">
        <f t="shared" si="2"/>
        <v>154</v>
      </c>
      <c r="F17" s="10">
        <f t="shared" si="3"/>
        <v>35</v>
      </c>
      <c r="G17" s="10">
        <f t="shared" si="7"/>
        <v>307.08999999999997</v>
      </c>
      <c r="H17" s="10">
        <v>100</v>
      </c>
      <c r="I17" s="10">
        <f t="shared" si="4"/>
        <v>80.64</v>
      </c>
      <c r="J17" s="10">
        <v>34</v>
      </c>
      <c r="K17" s="10">
        <f t="shared" si="5"/>
        <v>2291.33</v>
      </c>
    </row>
    <row r="18" spans="1:19" ht="18.75" x14ac:dyDescent="0.3">
      <c r="A18" s="10">
        <v>8</v>
      </c>
      <c r="B18" s="10">
        <f t="shared" si="0"/>
        <v>400</v>
      </c>
      <c r="C18" s="10">
        <f t="shared" si="6"/>
        <v>1406.4</v>
      </c>
      <c r="D18" s="12">
        <f t="shared" si="1"/>
        <v>1806.4</v>
      </c>
      <c r="E18" s="10">
        <f t="shared" si="2"/>
        <v>176</v>
      </c>
      <c r="F18" s="10">
        <f t="shared" si="3"/>
        <v>40</v>
      </c>
      <c r="G18" s="10">
        <f t="shared" si="7"/>
        <v>350.96</v>
      </c>
      <c r="H18" s="10">
        <v>100</v>
      </c>
      <c r="I18" s="10">
        <f t="shared" si="4"/>
        <v>92.16</v>
      </c>
      <c r="J18" s="10">
        <v>34</v>
      </c>
      <c r="K18" s="10">
        <f t="shared" si="5"/>
        <v>2599.52</v>
      </c>
    </row>
    <row r="19" spans="1:19" ht="18.75" x14ac:dyDescent="0.3">
      <c r="A19" s="10">
        <v>9</v>
      </c>
      <c r="B19" s="10">
        <f t="shared" si="0"/>
        <v>450</v>
      </c>
      <c r="C19" s="10">
        <f t="shared" si="6"/>
        <v>1582.2</v>
      </c>
      <c r="D19" s="12">
        <f t="shared" si="1"/>
        <v>2032.2</v>
      </c>
      <c r="E19" s="10">
        <f t="shared" si="2"/>
        <v>198</v>
      </c>
      <c r="F19" s="10">
        <f t="shared" si="3"/>
        <v>45</v>
      </c>
      <c r="G19" s="10">
        <f t="shared" si="7"/>
        <v>394.83</v>
      </c>
      <c r="H19" s="10">
        <v>100</v>
      </c>
      <c r="I19" s="10">
        <f t="shared" si="4"/>
        <v>103.67999999999999</v>
      </c>
      <c r="J19" s="10">
        <v>34</v>
      </c>
      <c r="K19" s="10">
        <f t="shared" si="5"/>
        <v>2907.7099999999996</v>
      </c>
    </row>
    <row r="20" spans="1:19" ht="18.75" x14ac:dyDescent="0.3">
      <c r="A20" s="10">
        <v>10</v>
      </c>
      <c r="B20" s="10">
        <f t="shared" si="0"/>
        <v>500</v>
      </c>
      <c r="C20" s="10">
        <f t="shared" si="6"/>
        <v>1758</v>
      </c>
      <c r="D20" s="12">
        <f t="shared" si="1"/>
        <v>2258</v>
      </c>
      <c r="E20" s="10">
        <f t="shared" si="2"/>
        <v>220</v>
      </c>
      <c r="F20" s="10">
        <f t="shared" si="3"/>
        <v>50</v>
      </c>
      <c r="G20" s="10">
        <f t="shared" si="7"/>
        <v>438.7</v>
      </c>
      <c r="H20" s="10">
        <v>100</v>
      </c>
      <c r="I20" s="10">
        <f t="shared" si="4"/>
        <v>115.19999999999999</v>
      </c>
      <c r="J20" s="10">
        <v>34</v>
      </c>
      <c r="K20" s="10">
        <f t="shared" si="5"/>
        <v>3215.8999999999996</v>
      </c>
      <c r="R20" s="1"/>
      <c r="S20" s="1"/>
    </row>
    <row r="21" spans="1:19" ht="18.75" x14ac:dyDescent="0.3">
      <c r="A21" s="10">
        <v>11</v>
      </c>
      <c r="B21" s="10">
        <f t="shared" si="0"/>
        <v>550</v>
      </c>
      <c r="C21" s="10">
        <f t="shared" si="6"/>
        <v>1933.8000000000002</v>
      </c>
      <c r="D21" s="12">
        <f t="shared" si="1"/>
        <v>2483.8000000000002</v>
      </c>
      <c r="E21" s="10">
        <v>238</v>
      </c>
      <c r="F21" s="10">
        <v>50</v>
      </c>
      <c r="G21" s="10">
        <f t="shared" si="7"/>
        <v>482.57</v>
      </c>
      <c r="H21" s="10">
        <v>100</v>
      </c>
      <c r="I21" s="10">
        <f t="shared" si="4"/>
        <v>126.72</v>
      </c>
      <c r="J21" s="10">
        <v>34</v>
      </c>
      <c r="K21" s="10">
        <f t="shared" si="5"/>
        <v>3515.09</v>
      </c>
    </row>
    <row r="22" spans="1:19" ht="18.75" x14ac:dyDescent="0.3">
      <c r="A22" s="10">
        <v>12</v>
      </c>
      <c r="B22" s="10">
        <f t="shared" si="0"/>
        <v>600</v>
      </c>
      <c r="C22" s="10">
        <f t="shared" si="6"/>
        <v>2109.6000000000004</v>
      </c>
      <c r="D22" s="12">
        <f t="shared" si="1"/>
        <v>2709.6000000000004</v>
      </c>
      <c r="E22" s="10">
        <v>238</v>
      </c>
      <c r="F22" s="10">
        <v>50</v>
      </c>
      <c r="G22" s="10">
        <f t="shared" si="7"/>
        <v>526.43999999999994</v>
      </c>
      <c r="H22" s="10">
        <v>100</v>
      </c>
      <c r="I22" s="10">
        <f t="shared" si="4"/>
        <v>138.24</v>
      </c>
      <c r="J22" s="10">
        <v>34</v>
      </c>
      <c r="K22" s="10">
        <f t="shared" si="5"/>
        <v>3796.2800000000007</v>
      </c>
    </row>
    <row r="23" spans="1:19" ht="18.75" x14ac:dyDescent="0.3">
      <c r="A23" s="10">
        <v>13</v>
      </c>
      <c r="B23" s="10">
        <f t="shared" si="0"/>
        <v>650</v>
      </c>
      <c r="C23" s="10">
        <f t="shared" si="6"/>
        <v>2285.4</v>
      </c>
      <c r="D23" s="12">
        <f t="shared" si="1"/>
        <v>2935.4</v>
      </c>
      <c r="E23" s="10">
        <v>238</v>
      </c>
      <c r="F23" s="10">
        <v>50</v>
      </c>
      <c r="G23" s="10">
        <f t="shared" si="7"/>
        <v>570.30999999999995</v>
      </c>
      <c r="H23" s="10">
        <v>100</v>
      </c>
      <c r="I23" s="10">
        <f t="shared" si="4"/>
        <v>149.76</v>
      </c>
      <c r="J23" s="10">
        <v>34</v>
      </c>
      <c r="K23" s="10">
        <f t="shared" si="5"/>
        <v>4077.4700000000003</v>
      </c>
    </row>
    <row r="24" spans="1:19" ht="18.75" x14ac:dyDescent="0.3">
      <c r="A24" s="10">
        <v>14</v>
      </c>
      <c r="B24" s="10">
        <f t="shared" si="0"/>
        <v>700</v>
      </c>
      <c r="C24" s="10">
        <f t="shared" si="6"/>
        <v>2461.2000000000003</v>
      </c>
      <c r="D24" s="12">
        <f t="shared" si="1"/>
        <v>3161.2000000000003</v>
      </c>
      <c r="E24" s="10">
        <v>238</v>
      </c>
      <c r="F24" s="10">
        <v>50</v>
      </c>
      <c r="G24" s="10">
        <f t="shared" si="7"/>
        <v>614.17999999999995</v>
      </c>
      <c r="H24" s="10">
        <v>100</v>
      </c>
      <c r="I24" s="10">
        <f t="shared" si="4"/>
        <v>161.28</v>
      </c>
      <c r="J24" s="10">
        <v>34</v>
      </c>
      <c r="K24" s="10">
        <f t="shared" si="5"/>
        <v>4358.66</v>
      </c>
    </row>
    <row r="25" spans="1:19" ht="18.75" x14ac:dyDescent="0.3">
      <c r="A25" s="10">
        <v>15</v>
      </c>
      <c r="B25" s="10">
        <f t="shared" si="0"/>
        <v>750</v>
      </c>
      <c r="C25" s="10">
        <f t="shared" si="6"/>
        <v>2637</v>
      </c>
      <c r="D25" s="12">
        <f t="shared" si="1"/>
        <v>3387</v>
      </c>
      <c r="E25" s="10">
        <v>238</v>
      </c>
      <c r="F25" s="10">
        <v>50</v>
      </c>
      <c r="G25" s="10">
        <f t="shared" si="7"/>
        <v>658.05</v>
      </c>
      <c r="H25" s="10">
        <v>100</v>
      </c>
      <c r="I25" s="10">
        <f t="shared" si="4"/>
        <v>172.79999999999998</v>
      </c>
      <c r="J25" s="10">
        <v>34</v>
      </c>
      <c r="K25" s="10">
        <f t="shared" si="5"/>
        <v>4639.8500000000004</v>
      </c>
    </row>
    <row r="26" spans="1:19" ht="18.75" x14ac:dyDescent="0.3">
      <c r="A26" s="10">
        <v>16</v>
      </c>
      <c r="B26" s="10">
        <f t="shared" si="0"/>
        <v>800</v>
      </c>
      <c r="C26" s="10">
        <f t="shared" si="6"/>
        <v>2812.8</v>
      </c>
      <c r="D26" s="12">
        <f t="shared" si="1"/>
        <v>3612.8</v>
      </c>
      <c r="E26" s="10">
        <v>238</v>
      </c>
      <c r="F26" s="10">
        <v>50</v>
      </c>
      <c r="G26" s="10">
        <f t="shared" si="7"/>
        <v>701.92</v>
      </c>
      <c r="H26" s="10">
        <v>100</v>
      </c>
      <c r="I26" s="10">
        <f t="shared" si="4"/>
        <v>184.32</v>
      </c>
      <c r="J26" s="10">
        <v>34</v>
      </c>
      <c r="K26" s="10">
        <f t="shared" si="5"/>
        <v>4921.04</v>
      </c>
    </row>
    <row r="27" spans="1:19" ht="18.75" x14ac:dyDescent="0.3">
      <c r="A27" s="10">
        <v>17</v>
      </c>
      <c r="B27" s="10">
        <f t="shared" si="0"/>
        <v>850</v>
      </c>
      <c r="C27" s="10">
        <f t="shared" si="6"/>
        <v>2988.6000000000004</v>
      </c>
      <c r="D27" s="12">
        <f t="shared" si="1"/>
        <v>3838.6000000000004</v>
      </c>
      <c r="E27" s="10">
        <v>238</v>
      </c>
      <c r="F27" s="10">
        <v>50</v>
      </c>
      <c r="G27" s="10">
        <f t="shared" si="7"/>
        <v>745.79</v>
      </c>
      <c r="H27" s="10">
        <v>100</v>
      </c>
      <c r="I27" s="10">
        <f t="shared" si="4"/>
        <v>195.84</v>
      </c>
      <c r="J27" s="10">
        <v>34</v>
      </c>
      <c r="K27" s="10">
        <f t="shared" si="5"/>
        <v>5202.2300000000005</v>
      </c>
    </row>
    <row r="28" spans="1:19" ht="18.75" x14ac:dyDescent="0.3">
      <c r="A28" s="10">
        <v>18</v>
      </c>
      <c r="B28" s="10">
        <f t="shared" si="0"/>
        <v>900</v>
      </c>
      <c r="C28" s="10">
        <f t="shared" si="6"/>
        <v>3164.4</v>
      </c>
      <c r="D28" s="12">
        <f t="shared" si="1"/>
        <v>4064.4</v>
      </c>
      <c r="E28" s="10">
        <v>238</v>
      </c>
      <c r="F28" s="10">
        <v>50</v>
      </c>
      <c r="G28" s="10">
        <f t="shared" si="7"/>
        <v>789.66</v>
      </c>
      <c r="H28" s="10">
        <v>100</v>
      </c>
      <c r="I28" s="10">
        <f t="shared" si="4"/>
        <v>207.35999999999999</v>
      </c>
      <c r="J28" s="10">
        <v>34</v>
      </c>
      <c r="K28" s="10">
        <f t="shared" si="5"/>
        <v>5483.4199999999992</v>
      </c>
    </row>
    <row r="29" spans="1:19" ht="18.75" x14ac:dyDescent="0.3">
      <c r="A29" s="10">
        <v>19</v>
      </c>
      <c r="B29" s="10">
        <f t="shared" si="0"/>
        <v>950</v>
      </c>
      <c r="C29" s="10">
        <f t="shared" si="6"/>
        <v>3340.2000000000003</v>
      </c>
      <c r="D29" s="12">
        <f t="shared" si="1"/>
        <v>4290.2000000000007</v>
      </c>
      <c r="E29" s="10">
        <v>238</v>
      </c>
      <c r="F29" s="10">
        <v>50</v>
      </c>
      <c r="G29" s="10">
        <f t="shared" si="7"/>
        <v>833.53</v>
      </c>
      <c r="H29" s="10">
        <v>100</v>
      </c>
      <c r="I29" s="10">
        <f t="shared" si="4"/>
        <v>218.88</v>
      </c>
      <c r="J29" s="10">
        <v>34</v>
      </c>
      <c r="K29" s="10">
        <f t="shared" si="5"/>
        <v>5764.6100000000006</v>
      </c>
    </row>
    <row r="30" spans="1:19" ht="18.75" x14ac:dyDescent="0.3">
      <c r="A30" s="10">
        <v>20</v>
      </c>
      <c r="B30" s="10">
        <f t="shared" si="0"/>
        <v>1000</v>
      </c>
      <c r="C30" s="10">
        <f t="shared" si="6"/>
        <v>3516</v>
      </c>
      <c r="D30" s="12">
        <f t="shared" si="1"/>
        <v>4516</v>
      </c>
      <c r="E30" s="10">
        <v>238</v>
      </c>
      <c r="F30" s="10">
        <v>50</v>
      </c>
      <c r="G30" s="10">
        <f t="shared" si="7"/>
        <v>877.4</v>
      </c>
      <c r="H30" s="10">
        <v>100</v>
      </c>
      <c r="I30" s="10">
        <f t="shared" si="4"/>
        <v>230.39999999999998</v>
      </c>
      <c r="J30" s="10">
        <v>34</v>
      </c>
      <c r="K30" s="10">
        <f t="shared" si="5"/>
        <v>6045.7999999999993</v>
      </c>
    </row>
    <row r="31" spans="1:19" ht="18.75" x14ac:dyDescent="0.3">
      <c r="A31" s="10">
        <v>21</v>
      </c>
      <c r="B31" s="10">
        <f t="shared" si="0"/>
        <v>1050</v>
      </c>
      <c r="C31" s="10">
        <f t="shared" si="6"/>
        <v>3691.8</v>
      </c>
      <c r="D31" s="12">
        <f t="shared" si="1"/>
        <v>4741.8</v>
      </c>
      <c r="E31" s="10">
        <v>238</v>
      </c>
      <c r="F31" s="10">
        <v>50</v>
      </c>
      <c r="G31" s="10">
        <f t="shared" si="7"/>
        <v>921.27</v>
      </c>
      <c r="H31" s="10">
        <v>100</v>
      </c>
      <c r="I31" s="10">
        <f t="shared" si="4"/>
        <v>241.92</v>
      </c>
      <c r="J31" s="10">
        <v>34</v>
      </c>
      <c r="K31" s="10">
        <f t="shared" si="5"/>
        <v>6326.99</v>
      </c>
    </row>
    <row r="32" spans="1:19" ht="18.75" x14ac:dyDescent="0.3">
      <c r="A32" s="10"/>
      <c r="B32" s="10"/>
      <c r="C32" s="10"/>
      <c r="D32" s="10"/>
      <c r="E32" s="10"/>
      <c r="F32" s="10"/>
      <c r="G32" s="10"/>
      <c r="H32" s="10"/>
      <c r="I32" s="7"/>
      <c r="J32" s="10"/>
      <c r="K32" s="10"/>
    </row>
    <row r="33" spans="1:11" ht="18.75" x14ac:dyDescent="0.3">
      <c r="A33" s="13" t="s">
        <v>5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ht="18.75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ht="18.75" x14ac:dyDescent="0.3">
      <c r="A35" s="10">
        <v>1</v>
      </c>
      <c r="B35" s="10">
        <v>478</v>
      </c>
      <c r="C35" s="10">
        <f t="shared" ref="C35:C55" si="8">SUM(A35*175.8)</f>
        <v>175.8</v>
      </c>
      <c r="D35" s="12">
        <f t="shared" ref="D35:D55" si="9">SUM(B35+C35)</f>
        <v>653.79999999999995</v>
      </c>
      <c r="E35" s="10">
        <f t="shared" ref="E35:E44" si="10">SUM(A35*22)</f>
        <v>22</v>
      </c>
      <c r="F35" s="10">
        <f t="shared" ref="F35:F44" si="11">SUM(A35*5)</f>
        <v>5</v>
      </c>
      <c r="G35" s="10">
        <f>SUM(A35*43.87)</f>
        <v>43.87</v>
      </c>
      <c r="H35" s="10">
        <v>100</v>
      </c>
      <c r="I35" s="10">
        <f t="shared" ref="I35:I55" si="12">SUM(A35*11.52)</f>
        <v>11.52</v>
      </c>
      <c r="J35" s="10">
        <v>34</v>
      </c>
      <c r="K35" s="10">
        <f t="shared" ref="K35:K55" si="13">SUM(D35:J35)</f>
        <v>870.18999999999994</v>
      </c>
    </row>
    <row r="36" spans="1:11" ht="18.75" x14ac:dyDescent="0.3">
      <c r="A36" s="10">
        <v>2</v>
      </c>
      <c r="B36" s="10">
        <f>+$B$35*A36</f>
        <v>956</v>
      </c>
      <c r="C36" s="10">
        <f t="shared" si="8"/>
        <v>351.6</v>
      </c>
      <c r="D36" s="12">
        <f t="shared" si="9"/>
        <v>1307.5999999999999</v>
      </c>
      <c r="E36" s="10">
        <f t="shared" si="10"/>
        <v>44</v>
      </c>
      <c r="F36" s="10">
        <f t="shared" si="11"/>
        <v>10</v>
      </c>
      <c r="G36" s="10">
        <f t="shared" ref="G36:G55" si="14">SUM(A36*43.87)</f>
        <v>87.74</v>
      </c>
      <c r="H36" s="10">
        <v>100</v>
      </c>
      <c r="I36" s="10">
        <f t="shared" si="12"/>
        <v>23.04</v>
      </c>
      <c r="J36" s="10">
        <v>34</v>
      </c>
      <c r="K36" s="10">
        <f t="shared" si="13"/>
        <v>1606.3799999999999</v>
      </c>
    </row>
    <row r="37" spans="1:11" ht="18.75" x14ac:dyDescent="0.3">
      <c r="A37" s="10">
        <v>3</v>
      </c>
      <c r="B37" s="10">
        <f t="shared" ref="B37:B55" si="15">+$B$35*A37</f>
        <v>1434</v>
      </c>
      <c r="C37" s="10">
        <f t="shared" si="8"/>
        <v>527.40000000000009</v>
      </c>
      <c r="D37" s="12">
        <f t="shared" si="9"/>
        <v>1961.4</v>
      </c>
      <c r="E37" s="10">
        <f t="shared" si="10"/>
        <v>66</v>
      </c>
      <c r="F37" s="10">
        <f t="shared" si="11"/>
        <v>15</v>
      </c>
      <c r="G37" s="10">
        <f t="shared" si="14"/>
        <v>131.60999999999999</v>
      </c>
      <c r="H37" s="10">
        <v>100</v>
      </c>
      <c r="I37" s="10">
        <f t="shared" si="12"/>
        <v>34.56</v>
      </c>
      <c r="J37" s="10">
        <v>34</v>
      </c>
      <c r="K37" s="10">
        <f t="shared" si="13"/>
        <v>2342.5700000000002</v>
      </c>
    </row>
    <row r="38" spans="1:11" ht="18.75" x14ac:dyDescent="0.3">
      <c r="A38" s="10">
        <v>4</v>
      </c>
      <c r="B38" s="10">
        <f t="shared" si="15"/>
        <v>1912</v>
      </c>
      <c r="C38" s="10">
        <f t="shared" si="8"/>
        <v>703.2</v>
      </c>
      <c r="D38" s="12">
        <f t="shared" si="9"/>
        <v>2615.1999999999998</v>
      </c>
      <c r="E38" s="10">
        <f t="shared" si="10"/>
        <v>88</v>
      </c>
      <c r="F38" s="10">
        <f t="shared" si="11"/>
        <v>20</v>
      </c>
      <c r="G38" s="10">
        <f t="shared" si="14"/>
        <v>175.48</v>
      </c>
      <c r="H38" s="10">
        <v>100</v>
      </c>
      <c r="I38" s="10">
        <f t="shared" si="12"/>
        <v>46.08</v>
      </c>
      <c r="J38" s="10">
        <v>34</v>
      </c>
      <c r="K38" s="10">
        <f t="shared" si="13"/>
        <v>3078.7599999999998</v>
      </c>
    </row>
    <row r="39" spans="1:11" ht="18.75" x14ac:dyDescent="0.3">
      <c r="A39" s="10">
        <v>5</v>
      </c>
      <c r="B39" s="10">
        <f t="shared" si="15"/>
        <v>2390</v>
      </c>
      <c r="C39" s="10">
        <f t="shared" si="8"/>
        <v>879</v>
      </c>
      <c r="D39" s="12">
        <f t="shared" si="9"/>
        <v>3269</v>
      </c>
      <c r="E39" s="10">
        <f t="shared" si="10"/>
        <v>110</v>
      </c>
      <c r="F39" s="10">
        <f t="shared" si="11"/>
        <v>25</v>
      </c>
      <c r="G39" s="10">
        <f t="shared" si="14"/>
        <v>219.35</v>
      </c>
      <c r="H39" s="10">
        <v>100</v>
      </c>
      <c r="I39" s="10">
        <f t="shared" si="12"/>
        <v>57.599999999999994</v>
      </c>
      <c r="J39" s="10">
        <v>34</v>
      </c>
      <c r="K39" s="10">
        <f t="shared" si="13"/>
        <v>3814.95</v>
      </c>
    </row>
    <row r="40" spans="1:11" ht="18.75" x14ac:dyDescent="0.3">
      <c r="A40" s="10">
        <v>6</v>
      </c>
      <c r="B40" s="10">
        <f t="shared" si="15"/>
        <v>2868</v>
      </c>
      <c r="C40" s="10">
        <f t="shared" si="8"/>
        <v>1054.8000000000002</v>
      </c>
      <c r="D40" s="12">
        <f t="shared" si="9"/>
        <v>3922.8</v>
      </c>
      <c r="E40" s="10">
        <f t="shared" si="10"/>
        <v>132</v>
      </c>
      <c r="F40" s="10">
        <f t="shared" si="11"/>
        <v>30</v>
      </c>
      <c r="G40" s="10">
        <f t="shared" si="14"/>
        <v>263.21999999999997</v>
      </c>
      <c r="H40" s="10">
        <v>100</v>
      </c>
      <c r="I40" s="10">
        <f t="shared" si="12"/>
        <v>69.12</v>
      </c>
      <c r="J40" s="10">
        <v>34</v>
      </c>
      <c r="K40" s="10">
        <f t="shared" si="13"/>
        <v>4551.1400000000003</v>
      </c>
    </row>
    <row r="41" spans="1:11" ht="18.75" x14ac:dyDescent="0.3">
      <c r="A41" s="10">
        <v>7</v>
      </c>
      <c r="B41" s="10">
        <f t="shared" si="15"/>
        <v>3346</v>
      </c>
      <c r="C41" s="10">
        <f t="shared" si="8"/>
        <v>1230.6000000000001</v>
      </c>
      <c r="D41" s="12">
        <f t="shared" si="9"/>
        <v>4576.6000000000004</v>
      </c>
      <c r="E41" s="10">
        <f t="shared" si="10"/>
        <v>154</v>
      </c>
      <c r="F41" s="10">
        <f t="shared" si="11"/>
        <v>35</v>
      </c>
      <c r="G41" s="10">
        <f t="shared" si="14"/>
        <v>307.08999999999997</v>
      </c>
      <c r="H41" s="10">
        <v>100</v>
      </c>
      <c r="I41" s="10">
        <f t="shared" si="12"/>
        <v>80.64</v>
      </c>
      <c r="J41" s="10">
        <v>34</v>
      </c>
      <c r="K41" s="10">
        <f t="shared" si="13"/>
        <v>5287.3300000000008</v>
      </c>
    </row>
    <row r="42" spans="1:11" ht="18.75" x14ac:dyDescent="0.3">
      <c r="A42" s="10">
        <v>8</v>
      </c>
      <c r="B42" s="10">
        <f t="shared" si="15"/>
        <v>3824</v>
      </c>
      <c r="C42" s="10">
        <f t="shared" si="8"/>
        <v>1406.4</v>
      </c>
      <c r="D42" s="12">
        <f t="shared" si="9"/>
        <v>5230.3999999999996</v>
      </c>
      <c r="E42" s="10">
        <f t="shared" si="10"/>
        <v>176</v>
      </c>
      <c r="F42" s="10">
        <f t="shared" si="11"/>
        <v>40</v>
      </c>
      <c r="G42" s="10">
        <f t="shared" si="14"/>
        <v>350.96</v>
      </c>
      <c r="H42" s="10">
        <v>100</v>
      </c>
      <c r="I42" s="10">
        <f t="shared" si="12"/>
        <v>92.16</v>
      </c>
      <c r="J42" s="10">
        <v>34</v>
      </c>
      <c r="K42" s="10">
        <f t="shared" si="13"/>
        <v>6023.5199999999995</v>
      </c>
    </row>
    <row r="43" spans="1:11" ht="18.75" x14ac:dyDescent="0.3">
      <c r="A43" s="10">
        <v>9</v>
      </c>
      <c r="B43" s="10">
        <f t="shared" si="15"/>
        <v>4302</v>
      </c>
      <c r="C43" s="10">
        <f t="shared" si="8"/>
        <v>1582.2</v>
      </c>
      <c r="D43" s="12">
        <f t="shared" si="9"/>
        <v>5884.2</v>
      </c>
      <c r="E43" s="10">
        <f t="shared" si="10"/>
        <v>198</v>
      </c>
      <c r="F43" s="10">
        <f t="shared" si="11"/>
        <v>45</v>
      </c>
      <c r="G43" s="10">
        <f t="shared" si="14"/>
        <v>394.83</v>
      </c>
      <c r="H43" s="10">
        <v>100</v>
      </c>
      <c r="I43" s="10">
        <f t="shared" si="12"/>
        <v>103.67999999999999</v>
      </c>
      <c r="J43" s="10">
        <v>34</v>
      </c>
      <c r="K43" s="10">
        <f t="shared" si="13"/>
        <v>6759.71</v>
      </c>
    </row>
    <row r="44" spans="1:11" ht="18.75" x14ac:dyDescent="0.3">
      <c r="A44" s="10">
        <v>10</v>
      </c>
      <c r="B44" s="10">
        <f t="shared" si="15"/>
        <v>4780</v>
      </c>
      <c r="C44" s="10">
        <f t="shared" si="8"/>
        <v>1758</v>
      </c>
      <c r="D44" s="12">
        <f t="shared" si="9"/>
        <v>6538</v>
      </c>
      <c r="E44" s="10">
        <f t="shared" si="10"/>
        <v>220</v>
      </c>
      <c r="F44" s="10">
        <f t="shared" si="11"/>
        <v>50</v>
      </c>
      <c r="G44" s="10">
        <f t="shared" si="14"/>
        <v>438.7</v>
      </c>
      <c r="H44" s="10">
        <v>100</v>
      </c>
      <c r="I44" s="10">
        <f t="shared" si="12"/>
        <v>115.19999999999999</v>
      </c>
      <c r="J44" s="10">
        <v>34</v>
      </c>
      <c r="K44" s="10">
        <f t="shared" si="13"/>
        <v>7495.9</v>
      </c>
    </row>
    <row r="45" spans="1:11" ht="18.75" x14ac:dyDescent="0.3">
      <c r="A45" s="10">
        <v>11</v>
      </c>
      <c r="B45" s="10">
        <f t="shared" si="15"/>
        <v>5258</v>
      </c>
      <c r="C45" s="10">
        <f t="shared" si="8"/>
        <v>1933.8000000000002</v>
      </c>
      <c r="D45" s="12">
        <f t="shared" si="9"/>
        <v>7191.8</v>
      </c>
      <c r="E45" s="10">
        <v>238</v>
      </c>
      <c r="F45" s="10">
        <v>50</v>
      </c>
      <c r="G45" s="10">
        <f t="shared" si="14"/>
        <v>482.57</v>
      </c>
      <c r="H45" s="10">
        <v>100</v>
      </c>
      <c r="I45" s="10">
        <f t="shared" si="12"/>
        <v>126.72</v>
      </c>
      <c r="J45" s="10">
        <v>34</v>
      </c>
      <c r="K45" s="10">
        <f t="shared" si="13"/>
        <v>8223.09</v>
      </c>
    </row>
    <row r="46" spans="1:11" ht="18.75" x14ac:dyDescent="0.3">
      <c r="A46" s="10">
        <v>12</v>
      </c>
      <c r="B46" s="10">
        <f t="shared" si="15"/>
        <v>5736</v>
      </c>
      <c r="C46" s="10">
        <f t="shared" si="8"/>
        <v>2109.6000000000004</v>
      </c>
      <c r="D46" s="12">
        <f t="shared" si="9"/>
        <v>7845.6</v>
      </c>
      <c r="E46" s="10">
        <v>238</v>
      </c>
      <c r="F46" s="10">
        <v>50</v>
      </c>
      <c r="G46" s="10">
        <f t="shared" si="14"/>
        <v>526.43999999999994</v>
      </c>
      <c r="H46" s="10">
        <v>100</v>
      </c>
      <c r="I46" s="10">
        <f t="shared" si="12"/>
        <v>138.24</v>
      </c>
      <c r="J46" s="10">
        <v>34</v>
      </c>
      <c r="K46" s="10">
        <f t="shared" si="13"/>
        <v>8932.2800000000007</v>
      </c>
    </row>
    <row r="47" spans="1:11" ht="18.75" x14ac:dyDescent="0.3">
      <c r="A47" s="10">
        <v>13</v>
      </c>
      <c r="B47" s="10">
        <f t="shared" si="15"/>
        <v>6214</v>
      </c>
      <c r="C47" s="10">
        <f t="shared" si="8"/>
        <v>2285.4</v>
      </c>
      <c r="D47" s="12">
        <f t="shared" si="9"/>
        <v>8499.4</v>
      </c>
      <c r="E47" s="10">
        <v>238</v>
      </c>
      <c r="F47" s="10">
        <v>50</v>
      </c>
      <c r="G47" s="10">
        <f t="shared" si="14"/>
        <v>570.30999999999995</v>
      </c>
      <c r="H47" s="10">
        <v>100</v>
      </c>
      <c r="I47" s="10">
        <f t="shared" si="12"/>
        <v>149.76</v>
      </c>
      <c r="J47" s="10">
        <v>34</v>
      </c>
      <c r="K47" s="10">
        <f t="shared" si="13"/>
        <v>9641.4699999999993</v>
      </c>
    </row>
    <row r="48" spans="1:11" ht="18.75" x14ac:dyDescent="0.3">
      <c r="A48" s="10">
        <v>14</v>
      </c>
      <c r="B48" s="10">
        <f t="shared" si="15"/>
        <v>6692</v>
      </c>
      <c r="C48" s="10">
        <f t="shared" si="8"/>
        <v>2461.2000000000003</v>
      </c>
      <c r="D48" s="12">
        <f t="shared" si="9"/>
        <v>9153.2000000000007</v>
      </c>
      <c r="E48" s="10">
        <v>238</v>
      </c>
      <c r="F48" s="10">
        <v>50</v>
      </c>
      <c r="G48" s="10">
        <f t="shared" si="14"/>
        <v>614.17999999999995</v>
      </c>
      <c r="H48" s="10">
        <v>100</v>
      </c>
      <c r="I48" s="10">
        <f t="shared" si="12"/>
        <v>161.28</v>
      </c>
      <c r="J48" s="10">
        <v>34</v>
      </c>
      <c r="K48" s="10">
        <f t="shared" si="13"/>
        <v>10350.660000000002</v>
      </c>
    </row>
    <row r="49" spans="1:11" ht="18.75" x14ac:dyDescent="0.3">
      <c r="A49" s="10">
        <v>15</v>
      </c>
      <c r="B49" s="10">
        <f t="shared" si="15"/>
        <v>7170</v>
      </c>
      <c r="C49" s="10">
        <f t="shared" si="8"/>
        <v>2637</v>
      </c>
      <c r="D49" s="12">
        <f t="shared" si="9"/>
        <v>9807</v>
      </c>
      <c r="E49" s="10">
        <v>238</v>
      </c>
      <c r="F49" s="10">
        <v>50</v>
      </c>
      <c r="G49" s="10">
        <f t="shared" si="14"/>
        <v>658.05</v>
      </c>
      <c r="H49" s="10">
        <v>100</v>
      </c>
      <c r="I49" s="10">
        <f t="shared" si="12"/>
        <v>172.79999999999998</v>
      </c>
      <c r="J49" s="10">
        <v>34</v>
      </c>
      <c r="K49" s="10">
        <f t="shared" si="13"/>
        <v>11059.849999999999</v>
      </c>
    </row>
    <row r="50" spans="1:11" ht="18.75" x14ac:dyDescent="0.3">
      <c r="A50" s="10">
        <v>16</v>
      </c>
      <c r="B50" s="10">
        <f t="shared" si="15"/>
        <v>7648</v>
      </c>
      <c r="C50" s="10">
        <f t="shared" si="8"/>
        <v>2812.8</v>
      </c>
      <c r="D50" s="12">
        <f t="shared" si="9"/>
        <v>10460.799999999999</v>
      </c>
      <c r="E50" s="10">
        <v>238</v>
      </c>
      <c r="F50" s="10">
        <v>50</v>
      </c>
      <c r="G50" s="10">
        <f t="shared" si="14"/>
        <v>701.92</v>
      </c>
      <c r="H50" s="10">
        <v>100</v>
      </c>
      <c r="I50" s="10">
        <f t="shared" si="12"/>
        <v>184.32</v>
      </c>
      <c r="J50" s="10">
        <v>34</v>
      </c>
      <c r="K50" s="10">
        <f t="shared" si="13"/>
        <v>11769.039999999999</v>
      </c>
    </row>
    <row r="51" spans="1:11" ht="18.75" x14ac:dyDescent="0.3">
      <c r="A51" s="10">
        <v>17</v>
      </c>
      <c r="B51" s="10">
        <f t="shared" si="15"/>
        <v>8126</v>
      </c>
      <c r="C51" s="10">
        <f t="shared" si="8"/>
        <v>2988.6000000000004</v>
      </c>
      <c r="D51" s="12">
        <f t="shared" si="9"/>
        <v>11114.6</v>
      </c>
      <c r="E51" s="10">
        <v>238</v>
      </c>
      <c r="F51" s="10">
        <v>50</v>
      </c>
      <c r="G51" s="10">
        <f t="shared" si="14"/>
        <v>745.79</v>
      </c>
      <c r="H51" s="10">
        <v>100</v>
      </c>
      <c r="I51" s="10">
        <f t="shared" si="12"/>
        <v>195.84</v>
      </c>
      <c r="J51" s="10">
        <v>34</v>
      </c>
      <c r="K51" s="10">
        <f t="shared" si="13"/>
        <v>12478.23</v>
      </c>
    </row>
    <row r="52" spans="1:11" ht="18.75" x14ac:dyDescent="0.3">
      <c r="A52" s="10">
        <v>18</v>
      </c>
      <c r="B52" s="10">
        <f t="shared" si="15"/>
        <v>8604</v>
      </c>
      <c r="C52" s="10">
        <f t="shared" si="8"/>
        <v>3164.4</v>
      </c>
      <c r="D52" s="12">
        <f t="shared" si="9"/>
        <v>11768.4</v>
      </c>
      <c r="E52" s="10">
        <v>238</v>
      </c>
      <c r="F52" s="10">
        <v>50</v>
      </c>
      <c r="G52" s="10">
        <f t="shared" si="14"/>
        <v>789.66</v>
      </c>
      <c r="H52" s="10">
        <v>100</v>
      </c>
      <c r="I52" s="10">
        <f t="shared" si="12"/>
        <v>207.35999999999999</v>
      </c>
      <c r="J52" s="10">
        <v>34</v>
      </c>
      <c r="K52" s="10">
        <f t="shared" si="13"/>
        <v>13187.42</v>
      </c>
    </row>
    <row r="53" spans="1:11" ht="18.75" x14ac:dyDescent="0.3">
      <c r="A53" s="10">
        <v>19</v>
      </c>
      <c r="B53" s="10">
        <f t="shared" si="15"/>
        <v>9082</v>
      </c>
      <c r="C53" s="10">
        <f t="shared" si="8"/>
        <v>3340.2000000000003</v>
      </c>
      <c r="D53" s="12">
        <f t="shared" si="9"/>
        <v>12422.2</v>
      </c>
      <c r="E53" s="10">
        <v>238</v>
      </c>
      <c r="F53" s="10">
        <v>50</v>
      </c>
      <c r="G53" s="10">
        <f t="shared" si="14"/>
        <v>833.53</v>
      </c>
      <c r="H53" s="10">
        <v>100</v>
      </c>
      <c r="I53" s="10">
        <f t="shared" si="12"/>
        <v>218.88</v>
      </c>
      <c r="J53" s="10">
        <v>34</v>
      </c>
      <c r="K53" s="10">
        <f t="shared" si="13"/>
        <v>13896.61</v>
      </c>
    </row>
    <row r="54" spans="1:11" ht="18.75" x14ac:dyDescent="0.3">
      <c r="A54" s="10">
        <v>20</v>
      </c>
      <c r="B54" s="10">
        <f t="shared" si="15"/>
        <v>9560</v>
      </c>
      <c r="C54" s="10">
        <f t="shared" si="8"/>
        <v>3516</v>
      </c>
      <c r="D54" s="12">
        <f t="shared" si="9"/>
        <v>13076</v>
      </c>
      <c r="E54" s="10">
        <v>238</v>
      </c>
      <c r="F54" s="10">
        <v>50</v>
      </c>
      <c r="G54" s="10">
        <f t="shared" si="14"/>
        <v>877.4</v>
      </c>
      <c r="H54" s="10">
        <v>100</v>
      </c>
      <c r="I54" s="10">
        <f t="shared" si="12"/>
        <v>230.39999999999998</v>
      </c>
      <c r="J54" s="10">
        <v>34</v>
      </c>
      <c r="K54" s="10">
        <f t="shared" si="13"/>
        <v>14605.8</v>
      </c>
    </row>
    <row r="55" spans="1:11" ht="18.75" x14ac:dyDescent="0.3">
      <c r="A55" s="10">
        <v>21</v>
      </c>
      <c r="B55" s="10">
        <f t="shared" si="15"/>
        <v>10038</v>
      </c>
      <c r="C55" s="10">
        <f t="shared" si="8"/>
        <v>3691.8</v>
      </c>
      <c r="D55" s="12">
        <f t="shared" si="9"/>
        <v>13729.8</v>
      </c>
      <c r="E55" s="10">
        <v>238</v>
      </c>
      <c r="F55" s="10">
        <v>50</v>
      </c>
      <c r="G55" s="10">
        <f t="shared" si="14"/>
        <v>921.27</v>
      </c>
      <c r="H55" s="10">
        <v>100</v>
      </c>
      <c r="I55" s="10">
        <f t="shared" si="12"/>
        <v>241.92</v>
      </c>
      <c r="J55" s="10">
        <v>34</v>
      </c>
      <c r="K55" s="10">
        <f t="shared" si="13"/>
        <v>15314.99</v>
      </c>
    </row>
  </sheetData>
  <pageMargins left="0.5" right="0.5" top="0.5" bottom="0.5" header="0" footer="0"/>
  <pageSetup scale="6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00A07FE695FE46969F8CD37A412A39" ma:contentTypeVersion="12" ma:contentTypeDescription="Create a new document." ma:contentTypeScope="" ma:versionID="2ad6f246c4bf962e07b8b309df961180">
  <xsd:schema xmlns:xsd="http://www.w3.org/2001/XMLSchema" xmlns:xs="http://www.w3.org/2001/XMLSchema" xmlns:p="http://schemas.microsoft.com/office/2006/metadata/properties" xmlns:ns3="ac40a0a4-21e6-4a72-aab6-1910223e1206" xmlns:ns4="bea7d806-a05f-4ab8-88e7-eb50557203a1" targetNamespace="http://schemas.microsoft.com/office/2006/metadata/properties" ma:root="true" ma:fieldsID="9fff623fa5bab291a02b6b0b0a448a87" ns3:_="" ns4:_="">
    <xsd:import namespace="ac40a0a4-21e6-4a72-aab6-1910223e1206"/>
    <xsd:import namespace="bea7d806-a05f-4ab8-88e7-eb50557203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0a0a4-21e6-4a72-aab6-1910223e12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7d806-a05f-4ab8-88e7-eb5055720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A1CBB2-FDF2-4765-BE12-813F28E3C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BE7B6-5664-4818-9AC3-98C13186122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ac40a0a4-21e6-4a72-aab6-1910223e120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ea7d806-a05f-4ab8-88e7-eb50557203a1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AB09C05-824C-41F7-BB7B-AF6053C0E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0a0a4-21e6-4a72-aab6-1910223e1206"/>
    <ds:schemaRef ds:uri="bea7d806-a05f-4ab8-88e7-eb5055720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2023-Spr. 2024</vt:lpstr>
      <vt:lpstr>'Fall 2023-Spr.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ojimenez</dc:creator>
  <cp:lastModifiedBy>Joanna L. Sheppard</cp:lastModifiedBy>
  <cp:lastPrinted>2023-03-20T18:55:58Z</cp:lastPrinted>
  <dcterms:created xsi:type="dcterms:W3CDTF">2007-11-19T22:23:25Z</dcterms:created>
  <dcterms:modified xsi:type="dcterms:W3CDTF">2026-03-27T21:03:47Z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0x010100D600A07FE695FE46969F8CD37A412A39</vt:lpwstr>
  </property>
</Properties>
</file>