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13_ncr:1_{50DEE1CE-92D9-4D77-8264-108D13961F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D37" i="1" s="1"/>
  <c r="K37" i="1" s="1"/>
  <c r="B36" i="1"/>
  <c r="D36" i="1" s="1"/>
  <c r="K36" i="1" s="1"/>
  <c r="B35" i="1"/>
  <c r="D35" i="1" s="1"/>
  <c r="B34" i="1"/>
  <c r="D34" i="1" s="1"/>
  <c r="B33" i="1"/>
  <c r="D33" i="1" s="1"/>
  <c r="B32" i="1"/>
  <c r="D32" i="1" s="1"/>
  <c r="B31" i="1"/>
  <c r="D31" i="1" s="1"/>
  <c r="K31" i="1" s="1"/>
  <c r="B30" i="1"/>
  <c r="B29" i="1"/>
  <c r="D29" i="1" s="1"/>
  <c r="B28" i="1"/>
  <c r="D28" i="1" s="1"/>
  <c r="B27" i="1"/>
  <c r="D27" i="1"/>
  <c r="I37" i="1"/>
  <c r="I36" i="1"/>
  <c r="I35" i="1"/>
  <c r="I34" i="1"/>
  <c r="I33" i="1"/>
  <c r="I32" i="1"/>
  <c r="I31" i="1"/>
  <c r="I30" i="1"/>
  <c r="I29" i="1"/>
  <c r="I28" i="1"/>
  <c r="I27" i="1"/>
  <c r="I26" i="1"/>
  <c r="I22" i="1"/>
  <c r="I21" i="1"/>
  <c r="I20" i="1"/>
  <c r="I19" i="1"/>
  <c r="I18" i="1"/>
  <c r="I17" i="1"/>
  <c r="I16" i="1"/>
  <c r="I15" i="1"/>
  <c r="K15" i="1" s="1"/>
  <c r="I14" i="1"/>
  <c r="I13" i="1"/>
  <c r="I12" i="1"/>
  <c r="I11" i="1"/>
  <c r="F35" i="1"/>
  <c r="F34" i="1"/>
  <c r="F33" i="1"/>
  <c r="F32" i="1"/>
  <c r="F31" i="1"/>
  <c r="E35" i="1"/>
  <c r="E34" i="1"/>
  <c r="E33" i="1"/>
  <c r="E32" i="1"/>
  <c r="E31" i="1"/>
  <c r="F20" i="1"/>
  <c r="F19" i="1"/>
  <c r="F18" i="1"/>
  <c r="F17" i="1"/>
  <c r="F16" i="1"/>
  <c r="K21" i="1"/>
  <c r="E20" i="1"/>
  <c r="E19" i="1"/>
  <c r="E18" i="1"/>
  <c r="E17" i="1"/>
  <c r="K17" i="1" s="1"/>
  <c r="E16" i="1"/>
  <c r="E15" i="1"/>
  <c r="G37" i="1"/>
  <c r="G36" i="1"/>
  <c r="G35" i="1"/>
  <c r="G34" i="1"/>
  <c r="G33" i="1"/>
  <c r="G32" i="1"/>
  <c r="G31" i="1"/>
  <c r="G30" i="1"/>
  <c r="G29" i="1"/>
  <c r="G28" i="1"/>
  <c r="G27" i="1"/>
  <c r="G26" i="1"/>
  <c r="E30" i="1"/>
  <c r="E29" i="1"/>
  <c r="E28" i="1"/>
  <c r="E27" i="1"/>
  <c r="D30" i="1"/>
  <c r="C37" i="1"/>
  <c r="C36" i="1"/>
  <c r="C35" i="1"/>
  <c r="C34" i="1"/>
  <c r="C33" i="1"/>
  <c r="C32" i="1"/>
  <c r="C31" i="1"/>
  <c r="C30" i="1"/>
  <c r="C29" i="1"/>
  <c r="C28" i="1"/>
  <c r="C27" i="1"/>
  <c r="K22" i="1"/>
  <c r="K19" i="1"/>
  <c r="K18" i="1"/>
  <c r="K16" i="1"/>
  <c r="K14" i="1"/>
  <c r="K13" i="1"/>
  <c r="K12" i="1"/>
  <c r="G22" i="1"/>
  <c r="G21" i="1"/>
  <c r="G20" i="1"/>
  <c r="G19" i="1"/>
  <c r="G18" i="1"/>
  <c r="G17" i="1"/>
  <c r="G16" i="1"/>
  <c r="G15" i="1"/>
  <c r="G14" i="1"/>
  <c r="G13" i="1"/>
  <c r="G12" i="1"/>
  <c r="G11" i="1"/>
  <c r="E14" i="1"/>
  <c r="E13" i="1"/>
  <c r="E12" i="1"/>
  <c r="D22" i="1"/>
  <c r="D21" i="1"/>
  <c r="D20" i="1"/>
  <c r="D19" i="1"/>
  <c r="D18" i="1"/>
  <c r="D17" i="1"/>
  <c r="D16" i="1"/>
  <c r="D15" i="1"/>
  <c r="D14" i="1"/>
  <c r="D13" i="1"/>
  <c r="D12" i="1"/>
  <c r="C22" i="1"/>
  <c r="C21" i="1"/>
  <c r="C20" i="1"/>
  <c r="C19" i="1"/>
  <c r="C18" i="1"/>
  <c r="C17" i="1"/>
  <c r="C16" i="1"/>
  <c r="C15" i="1"/>
  <c r="C14" i="1"/>
  <c r="C13" i="1"/>
  <c r="C12" i="1"/>
  <c r="C11" i="1"/>
  <c r="B22" i="1"/>
  <c r="B21" i="1"/>
  <c r="B20" i="1"/>
  <c r="B19" i="1"/>
  <c r="B18" i="1"/>
  <c r="B17" i="1"/>
  <c r="B16" i="1"/>
  <c r="B15" i="1"/>
  <c r="B14" i="1"/>
  <c r="B13" i="1"/>
  <c r="B12" i="1"/>
  <c r="K34" i="1" l="1"/>
  <c r="K28" i="1"/>
  <c r="K35" i="1"/>
  <c r="K32" i="1"/>
  <c r="K29" i="1"/>
  <c r="K33" i="1"/>
  <c r="K30" i="1"/>
  <c r="K27" i="1"/>
  <c r="K20" i="1"/>
  <c r="C26" i="1"/>
  <c r="D26" i="1" s="1"/>
  <c r="F30" i="1"/>
  <c r="F29" i="1"/>
  <c r="F28" i="1"/>
  <c r="F27" i="1"/>
  <c r="F26" i="1"/>
  <c r="E26" i="1"/>
  <c r="F15" i="1"/>
  <c r="F14" i="1"/>
  <c r="F13" i="1"/>
  <c r="F12" i="1"/>
  <c r="F11" i="1"/>
  <c r="E11" i="1"/>
  <c r="B11" i="1"/>
  <c r="D11" i="1" s="1"/>
  <c r="K26" i="1" l="1"/>
  <c r="K11" i="1"/>
</calcChain>
</file>

<file path=xl/sharedStrings.xml><?xml version="1.0" encoding="utf-8"?>
<sst xmlns="http://schemas.openxmlformats.org/spreadsheetml/2006/main" count="33" uniqueCount="24">
  <si>
    <t>TUITION AND MANDATORY FEES</t>
  </si>
  <si>
    <t xml:space="preserve"> </t>
  </si>
  <si>
    <t>ALPINE</t>
  </si>
  <si>
    <t>Texas Resident</t>
  </si>
  <si>
    <t>Sem.</t>
  </si>
  <si>
    <t>Tuition ***</t>
  </si>
  <si>
    <t>Designated</t>
  </si>
  <si>
    <t>Total</t>
  </si>
  <si>
    <t xml:space="preserve">Student </t>
  </si>
  <si>
    <t xml:space="preserve">Recreational </t>
  </si>
  <si>
    <t>Athletic</t>
  </si>
  <si>
    <t xml:space="preserve">Medical </t>
  </si>
  <si>
    <t>Total ***</t>
  </si>
  <si>
    <t>Hours</t>
  </si>
  <si>
    <t>Tuition</t>
  </si>
  <si>
    <t>Service</t>
  </si>
  <si>
    <t>Center</t>
  </si>
  <si>
    <t>Sports</t>
  </si>
  <si>
    <t>Fee</t>
  </si>
  <si>
    <t xml:space="preserve">Service </t>
  </si>
  <si>
    <t>Nonresident &amp; Foreign</t>
  </si>
  <si>
    <t xml:space="preserve">Institutional </t>
  </si>
  <si>
    <t>Undergraduate</t>
  </si>
  <si>
    <t>Summer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</si>
</sst>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rgb="FFC00000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workbookViewId="0">
      <selection activeCell="B27" sqref="B27"/>
    </sheetView>
  </sheetViews>
  <sheetFormatPr defaultRowHeight="15" x14ac:dyDescent="0.25"/>
  <cols>
    <col min="1" max="1" width="9.28515625" style="1" bestFit="1" customWidth="1"/>
    <col min="2" max="2" width="10.85546875" style="1" bestFit="1" customWidth="1"/>
    <col min="3" max="3" width="11.7109375" style="1" bestFit="1" customWidth="1"/>
    <col min="4" max="4" width="9.7109375" style="1" bestFit="1" customWidth="1"/>
    <col min="5" max="6" width="9.28515625" style="1" bestFit="1" customWidth="1"/>
    <col min="7" max="7" width="11.42578125" style="1" customWidth="1"/>
    <col min="8" max="8" width="12.85546875" style="1" customWidth="1"/>
    <col min="9" max="10" width="9.28515625" style="1" bestFit="1" customWidth="1"/>
    <col min="11" max="11" width="9.7109375" style="1" bestFit="1" customWidth="1"/>
    <col min="12" max="16384" width="9.140625" style="1"/>
  </cols>
  <sheetData>
    <row r="1" spans="1:11" x14ac:dyDescent="0.25">
      <c r="A1" s="2" t="s">
        <v>0</v>
      </c>
      <c r="B1" s="2"/>
      <c r="C1" s="2"/>
      <c r="D1" s="2"/>
      <c r="E1" s="2"/>
      <c r="F1" s="2" t="s">
        <v>1</v>
      </c>
      <c r="G1" s="2"/>
      <c r="H1" s="2"/>
      <c r="I1" s="2"/>
      <c r="J1" s="2"/>
      <c r="K1" s="2"/>
    </row>
    <row r="2" spans="1:11" ht="15.75" x14ac:dyDescent="0.25">
      <c r="A2" s="2" t="s">
        <v>23</v>
      </c>
      <c r="B2" s="2"/>
      <c r="C2" s="2"/>
      <c r="D2" s="2"/>
      <c r="E2" s="2"/>
      <c r="F2" s="3" t="s">
        <v>22</v>
      </c>
      <c r="G2" s="2"/>
      <c r="H2" s="2"/>
      <c r="I2" s="2"/>
      <c r="J2" s="2"/>
      <c r="K2" s="2"/>
    </row>
    <row r="3" spans="1:1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4" t="s">
        <v>4</v>
      </c>
      <c r="B7" s="5" t="s">
        <v>5</v>
      </c>
      <c r="C7" s="6" t="s">
        <v>6</v>
      </c>
      <c r="D7" s="7" t="s">
        <v>7</v>
      </c>
      <c r="E7" s="6" t="s">
        <v>8</v>
      </c>
      <c r="F7" s="6" t="s">
        <v>8</v>
      </c>
      <c r="G7" s="6" t="s">
        <v>21</v>
      </c>
      <c r="H7" s="6" t="s">
        <v>9</v>
      </c>
      <c r="I7" s="6" t="s">
        <v>10</v>
      </c>
      <c r="J7" s="6" t="s">
        <v>11</v>
      </c>
      <c r="K7" s="5" t="s">
        <v>12</v>
      </c>
    </row>
    <row r="8" spans="1:11" ht="15.75" x14ac:dyDescent="0.25">
      <c r="A8" s="4" t="s">
        <v>13</v>
      </c>
      <c r="B8" s="6"/>
      <c r="C8" s="6" t="s">
        <v>14</v>
      </c>
      <c r="D8" s="7" t="s">
        <v>14</v>
      </c>
      <c r="E8" s="6" t="s">
        <v>15</v>
      </c>
      <c r="F8" s="6" t="s">
        <v>16</v>
      </c>
      <c r="G8" s="6" t="s">
        <v>19</v>
      </c>
      <c r="H8" s="6" t="s">
        <v>17</v>
      </c>
      <c r="I8" s="6" t="s">
        <v>18</v>
      </c>
      <c r="J8" s="6" t="s">
        <v>19</v>
      </c>
      <c r="K8" s="6"/>
    </row>
    <row r="9" spans="1:11" ht="15.75" x14ac:dyDescent="0.25">
      <c r="A9" s="4"/>
      <c r="B9" s="6"/>
      <c r="C9" s="6" t="s">
        <v>1</v>
      </c>
      <c r="D9" s="7"/>
      <c r="E9" s="6" t="s">
        <v>18</v>
      </c>
      <c r="F9" s="6" t="s">
        <v>18</v>
      </c>
      <c r="G9" s="6" t="s">
        <v>18</v>
      </c>
      <c r="H9" s="6" t="s">
        <v>18</v>
      </c>
      <c r="I9" s="6"/>
      <c r="J9" s="6" t="s">
        <v>18</v>
      </c>
      <c r="K9" s="6"/>
    </row>
    <row r="10" spans="1:11" ht="15.75" x14ac:dyDescent="0.25">
      <c r="A10" s="4"/>
      <c r="B10" s="4"/>
      <c r="C10" s="4"/>
      <c r="D10" s="8"/>
      <c r="E10" s="4"/>
      <c r="F10" s="4"/>
      <c r="G10" s="4"/>
      <c r="H10" s="4"/>
      <c r="I10" s="4"/>
      <c r="J10" s="4"/>
      <c r="K10" s="4"/>
    </row>
    <row r="11" spans="1:11" ht="15.75" x14ac:dyDescent="0.25">
      <c r="A11" s="4">
        <v>1</v>
      </c>
      <c r="B11" s="4">
        <f t="shared" ref="B11:B22" si="0">SUM(A11*50)</f>
        <v>50</v>
      </c>
      <c r="C11" s="9">
        <f>SUM(A11*175.8)</f>
        <v>175.8</v>
      </c>
      <c r="D11" s="8">
        <f t="shared" ref="D11:D22" si="1">SUM(B11:C11)</f>
        <v>225.8</v>
      </c>
      <c r="E11" s="4">
        <f>SUM(A11*22)</f>
        <v>22</v>
      </c>
      <c r="F11" s="4">
        <f>SUM(A11*5)</f>
        <v>5</v>
      </c>
      <c r="G11" s="4">
        <f>SUM(A11*43.87)</f>
        <v>43.87</v>
      </c>
      <c r="H11" s="4">
        <v>100</v>
      </c>
      <c r="I11" s="4">
        <f>SUM(A11*11.52)</f>
        <v>11.52</v>
      </c>
      <c r="J11" s="4">
        <v>34</v>
      </c>
      <c r="K11" s="4">
        <f t="shared" ref="K11:K22" si="2">SUM(D11:J11)</f>
        <v>442.19</v>
      </c>
    </row>
    <row r="12" spans="1:11" ht="15.75" x14ac:dyDescent="0.25">
      <c r="A12" s="4">
        <v>2</v>
      </c>
      <c r="B12" s="4">
        <f t="shared" si="0"/>
        <v>100</v>
      </c>
      <c r="C12" s="9">
        <f t="shared" ref="C12:C22" si="3">SUM(A12*175.8)</f>
        <v>351.6</v>
      </c>
      <c r="D12" s="8">
        <f t="shared" si="1"/>
        <v>451.6</v>
      </c>
      <c r="E12" s="4">
        <f t="shared" ref="E12:E20" si="4">SUM(A12*22)</f>
        <v>44</v>
      </c>
      <c r="F12" s="4">
        <f>SUM(A12*5)</f>
        <v>10</v>
      </c>
      <c r="G12" s="4">
        <f t="shared" ref="G12:G22" si="5">SUM(A12*43.87)</f>
        <v>87.74</v>
      </c>
      <c r="H12" s="4">
        <v>100</v>
      </c>
      <c r="I12" s="4">
        <f t="shared" ref="I12:I22" si="6">SUM(A12*11.52)</f>
        <v>23.04</v>
      </c>
      <c r="J12" s="4">
        <v>34</v>
      </c>
      <c r="K12" s="4">
        <f t="shared" si="2"/>
        <v>750.38</v>
      </c>
    </row>
    <row r="13" spans="1:11" ht="15.75" x14ac:dyDescent="0.25">
      <c r="A13" s="4">
        <v>3</v>
      </c>
      <c r="B13" s="4">
        <f t="shared" si="0"/>
        <v>150</v>
      </c>
      <c r="C13" s="9">
        <f t="shared" si="3"/>
        <v>527.40000000000009</v>
      </c>
      <c r="D13" s="8">
        <f t="shared" si="1"/>
        <v>677.40000000000009</v>
      </c>
      <c r="E13" s="4">
        <f t="shared" si="4"/>
        <v>66</v>
      </c>
      <c r="F13" s="4">
        <f>SUM(A13*5)</f>
        <v>15</v>
      </c>
      <c r="G13" s="4">
        <f t="shared" si="5"/>
        <v>131.60999999999999</v>
      </c>
      <c r="H13" s="4">
        <v>100</v>
      </c>
      <c r="I13" s="4">
        <f t="shared" si="6"/>
        <v>34.56</v>
      </c>
      <c r="J13" s="4">
        <v>34</v>
      </c>
      <c r="K13" s="4">
        <f t="shared" si="2"/>
        <v>1058.5700000000002</v>
      </c>
    </row>
    <row r="14" spans="1:11" ht="15.75" x14ac:dyDescent="0.25">
      <c r="A14" s="4">
        <v>4</v>
      </c>
      <c r="B14" s="4">
        <f t="shared" si="0"/>
        <v>200</v>
      </c>
      <c r="C14" s="9">
        <f t="shared" si="3"/>
        <v>703.2</v>
      </c>
      <c r="D14" s="8">
        <f t="shared" si="1"/>
        <v>903.2</v>
      </c>
      <c r="E14" s="4">
        <f t="shared" si="4"/>
        <v>88</v>
      </c>
      <c r="F14" s="4">
        <f>SUM(A14*5)</f>
        <v>20</v>
      </c>
      <c r="G14" s="4">
        <f t="shared" si="5"/>
        <v>175.48</v>
      </c>
      <c r="H14" s="4">
        <v>100</v>
      </c>
      <c r="I14" s="4">
        <f t="shared" si="6"/>
        <v>46.08</v>
      </c>
      <c r="J14" s="4">
        <v>34</v>
      </c>
      <c r="K14" s="4">
        <f t="shared" si="2"/>
        <v>1366.76</v>
      </c>
    </row>
    <row r="15" spans="1:11" ht="15.75" x14ac:dyDescent="0.25">
      <c r="A15" s="4">
        <v>5</v>
      </c>
      <c r="B15" s="4">
        <f t="shared" si="0"/>
        <v>250</v>
      </c>
      <c r="C15" s="9">
        <f t="shared" si="3"/>
        <v>879</v>
      </c>
      <c r="D15" s="8">
        <f t="shared" si="1"/>
        <v>1129</v>
      </c>
      <c r="E15" s="4">
        <f t="shared" si="4"/>
        <v>110</v>
      </c>
      <c r="F15" s="4">
        <f>SUM(A15*5)</f>
        <v>25</v>
      </c>
      <c r="G15" s="4">
        <f t="shared" si="5"/>
        <v>219.35</v>
      </c>
      <c r="H15" s="4">
        <v>100</v>
      </c>
      <c r="I15" s="4">
        <f t="shared" si="6"/>
        <v>57.599999999999994</v>
      </c>
      <c r="J15" s="4">
        <v>34</v>
      </c>
      <c r="K15" s="4">
        <f t="shared" si="2"/>
        <v>1674.9499999999998</v>
      </c>
    </row>
    <row r="16" spans="1:11" ht="15.75" x14ac:dyDescent="0.25">
      <c r="A16" s="4">
        <v>6</v>
      </c>
      <c r="B16" s="4">
        <f t="shared" si="0"/>
        <v>300</v>
      </c>
      <c r="C16" s="9">
        <f t="shared" si="3"/>
        <v>1054.8000000000002</v>
      </c>
      <c r="D16" s="8">
        <f t="shared" si="1"/>
        <v>1354.8000000000002</v>
      </c>
      <c r="E16" s="4">
        <f t="shared" si="4"/>
        <v>132</v>
      </c>
      <c r="F16" s="4">
        <f t="shared" ref="F16:F20" si="7">SUM(A16*5)</f>
        <v>30</v>
      </c>
      <c r="G16" s="4">
        <f t="shared" si="5"/>
        <v>263.21999999999997</v>
      </c>
      <c r="H16" s="4">
        <v>100</v>
      </c>
      <c r="I16" s="4">
        <f t="shared" si="6"/>
        <v>69.12</v>
      </c>
      <c r="J16" s="4">
        <v>34</v>
      </c>
      <c r="K16" s="4">
        <f t="shared" si="2"/>
        <v>1983.1400000000003</v>
      </c>
    </row>
    <row r="17" spans="1:11" ht="15.75" x14ac:dyDescent="0.25">
      <c r="A17" s="4">
        <v>7</v>
      </c>
      <c r="B17" s="4">
        <f t="shared" si="0"/>
        <v>350</v>
      </c>
      <c r="C17" s="9">
        <f t="shared" si="3"/>
        <v>1230.6000000000001</v>
      </c>
      <c r="D17" s="8">
        <f t="shared" si="1"/>
        <v>1580.6000000000001</v>
      </c>
      <c r="E17" s="4">
        <f t="shared" si="4"/>
        <v>154</v>
      </c>
      <c r="F17" s="4">
        <f t="shared" si="7"/>
        <v>35</v>
      </c>
      <c r="G17" s="4">
        <f t="shared" si="5"/>
        <v>307.08999999999997</v>
      </c>
      <c r="H17" s="4">
        <v>100</v>
      </c>
      <c r="I17" s="4">
        <f t="shared" si="6"/>
        <v>80.64</v>
      </c>
      <c r="J17" s="4">
        <v>34</v>
      </c>
      <c r="K17" s="4">
        <f t="shared" si="2"/>
        <v>2291.33</v>
      </c>
    </row>
    <row r="18" spans="1:11" ht="15.75" x14ac:dyDescent="0.25">
      <c r="A18" s="4">
        <v>8</v>
      </c>
      <c r="B18" s="4">
        <f t="shared" si="0"/>
        <v>400</v>
      </c>
      <c r="C18" s="9">
        <f t="shared" si="3"/>
        <v>1406.4</v>
      </c>
      <c r="D18" s="8">
        <f t="shared" si="1"/>
        <v>1806.4</v>
      </c>
      <c r="E18" s="4">
        <f t="shared" si="4"/>
        <v>176</v>
      </c>
      <c r="F18" s="4">
        <f t="shared" si="7"/>
        <v>40</v>
      </c>
      <c r="G18" s="4">
        <f t="shared" si="5"/>
        <v>350.96</v>
      </c>
      <c r="H18" s="4">
        <v>100</v>
      </c>
      <c r="I18" s="4">
        <f t="shared" si="6"/>
        <v>92.16</v>
      </c>
      <c r="J18" s="4">
        <v>34</v>
      </c>
      <c r="K18" s="4">
        <f t="shared" si="2"/>
        <v>2599.52</v>
      </c>
    </row>
    <row r="19" spans="1:11" ht="15.75" x14ac:dyDescent="0.25">
      <c r="A19" s="4">
        <v>9</v>
      </c>
      <c r="B19" s="4">
        <f t="shared" si="0"/>
        <v>450</v>
      </c>
      <c r="C19" s="9">
        <f t="shared" si="3"/>
        <v>1582.2</v>
      </c>
      <c r="D19" s="8">
        <f t="shared" si="1"/>
        <v>2032.2</v>
      </c>
      <c r="E19" s="4">
        <f t="shared" si="4"/>
        <v>198</v>
      </c>
      <c r="F19" s="4">
        <f t="shared" si="7"/>
        <v>45</v>
      </c>
      <c r="G19" s="4">
        <f t="shared" si="5"/>
        <v>394.83</v>
      </c>
      <c r="H19" s="4">
        <v>100</v>
      </c>
      <c r="I19" s="4">
        <f t="shared" si="6"/>
        <v>103.67999999999999</v>
      </c>
      <c r="J19" s="4">
        <v>34</v>
      </c>
      <c r="K19" s="4">
        <f t="shared" si="2"/>
        <v>2907.7099999999996</v>
      </c>
    </row>
    <row r="20" spans="1:11" ht="15.75" x14ac:dyDescent="0.25">
      <c r="A20" s="4">
        <v>10</v>
      </c>
      <c r="B20" s="4">
        <f t="shared" si="0"/>
        <v>500</v>
      </c>
      <c r="C20" s="9">
        <f t="shared" si="3"/>
        <v>1758</v>
      </c>
      <c r="D20" s="8">
        <f t="shared" si="1"/>
        <v>2258</v>
      </c>
      <c r="E20" s="4">
        <f t="shared" si="4"/>
        <v>220</v>
      </c>
      <c r="F20" s="4">
        <f t="shared" si="7"/>
        <v>50</v>
      </c>
      <c r="G20" s="4">
        <f t="shared" si="5"/>
        <v>438.7</v>
      </c>
      <c r="H20" s="4">
        <v>100</v>
      </c>
      <c r="I20" s="4">
        <f t="shared" si="6"/>
        <v>115.19999999999999</v>
      </c>
      <c r="J20" s="4">
        <v>34</v>
      </c>
      <c r="K20" s="4">
        <f t="shared" si="2"/>
        <v>3215.8999999999996</v>
      </c>
    </row>
    <row r="21" spans="1:11" ht="15.75" x14ac:dyDescent="0.25">
      <c r="A21" s="4">
        <v>11</v>
      </c>
      <c r="B21" s="4">
        <f t="shared" si="0"/>
        <v>550</v>
      </c>
      <c r="C21" s="9">
        <f t="shared" si="3"/>
        <v>1933.8000000000002</v>
      </c>
      <c r="D21" s="8">
        <f t="shared" si="1"/>
        <v>2483.8000000000002</v>
      </c>
      <c r="E21" s="4">
        <v>238</v>
      </c>
      <c r="F21" s="4">
        <v>50</v>
      </c>
      <c r="G21" s="4">
        <f t="shared" si="5"/>
        <v>482.57</v>
      </c>
      <c r="H21" s="4">
        <v>100</v>
      </c>
      <c r="I21" s="4">
        <f t="shared" si="6"/>
        <v>126.72</v>
      </c>
      <c r="J21" s="4">
        <v>34</v>
      </c>
      <c r="K21" s="4">
        <f t="shared" si="2"/>
        <v>3515.09</v>
      </c>
    </row>
    <row r="22" spans="1:11" ht="15.75" x14ac:dyDescent="0.25">
      <c r="A22" s="4">
        <v>12</v>
      </c>
      <c r="B22" s="4">
        <f t="shared" si="0"/>
        <v>600</v>
      </c>
      <c r="C22" s="9">
        <f t="shared" si="3"/>
        <v>2109.6000000000004</v>
      </c>
      <c r="D22" s="8">
        <f t="shared" si="1"/>
        <v>2709.6000000000004</v>
      </c>
      <c r="E22" s="4">
        <v>238</v>
      </c>
      <c r="F22" s="4">
        <v>50</v>
      </c>
      <c r="G22" s="4">
        <f t="shared" si="5"/>
        <v>526.43999999999994</v>
      </c>
      <c r="H22" s="4">
        <v>100</v>
      </c>
      <c r="I22" s="4">
        <f t="shared" si="6"/>
        <v>138.24</v>
      </c>
      <c r="J22" s="4">
        <v>34</v>
      </c>
      <c r="K22" s="4">
        <f t="shared" si="2"/>
        <v>3796.2800000000007</v>
      </c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.75" x14ac:dyDescent="0.25">
      <c r="A24" s="3" t="s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.75" x14ac:dyDescent="0.25">
      <c r="A26" s="4">
        <v>1</v>
      </c>
      <c r="B26" s="4">
        <v>455</v>
      </c>
      <c r="C26" s="9">
        <f t="shared" ref="C26:C37" si="8">SUM(A26*175.8)</f>
        <v>175.8</v>
      </c>
      <c r="D26" s="8">
        <f t="shared" ref="D26:D37" si="9">SUM(B26:C26)</f>
        <v>630.79999999999995</v>
      </c>
      <c r="E26" s="4">
        <f>SUM(A26*22)</f>
        <v>22</v>
      </c>
      <c r="F26" s="4">
        <f>SUM(A26*5)</f>
        <v>5</v>
      </c>
      <c r="G26" s="4">
        <f>SUM(A26*43.87)</f>
        <v>43.87</v>
      </c>
      <c r="H26" s="4">
        <v>100</v>
      </c>
      <c r="I26" s="4">
        <f t="shared" ref="I26:I37" si="10">SUM(A26*11.52)</f>
        <v>11.52</v>
      </c>
      <c r="J26" s="4">
        <v>34</v>
      </c>
      <c r="K26" s="4">
        <f t="shared" ref="K26:K37" si="11">SUM(D26:J26)</f>
        <v>847.18999999999994</v>
      </c>
    </row>
    <row r="27" spans="1:11" ht="15.75" x14ac:dyDescent="0.25">
      <c r="A27" s="4">
        <v>2</v>
      </c>
      <c r="B27" s="4">
        <f>+$B$26*A27</f>
        <v>910</v>
      </c>
      <c r="C27" s="9">
        <f t="shared" si="8"/>
        <v>351.6</v>
      </c>
      <c r="D27" s="8">
        <f t="shared" si="9"/>
        <v>1261.5999999999999</v>
      </c>
      <c r="E27" s="4">
        <f t="shared" ref="E27:E35" si="12">SUM(A27*22)</f>
        <v>44</v>
      </c>
      <c r="F27" s="4">
        <f>SUM(A27*5)</f>
        <v>10</v>
      </c>
      <c r="G27" s="4">
        <f t="shared" ref="G27:G37" si="13">SUM(A27*43.87)</f>
        <v>87.74</v>
      </c>
      <c r="H27" s="4">
        <v>100</v>
      </c>
      <c r="I27" s="4">
        <f t="shared" si="10"/>
        <v>23.04</v>
      </c>
      <c r="J27" s="4">
        <v>34</v>
      </c>
      <c r="K27" s="4">
        <f t="shared" si="11"/>
        <v>1560.3799999999999</v>
      </c>
    </row>
    <row r="28" spans="1:11" ht="15.75" x14ac:dyDescent="0.25">
      <c r="A28" s="4">
        <v>3</v>
      </c>
      <c r="B28" s="4">
        <f t="shared" ref="B28:B37" si="14">+$B$26*A28</f>
        <v>1365</v>
      </c>
      <c r="C28" s="9">
        <f t="shared" si="8"/>
        <v>527.40000000000009</v>
      </c>
      <c r="D28" s="8">
        <f t="shared" si="9"/>
        <v>1892.4</v>
      </c>
      <c r="E28" s="4">
        <f t="shared" si="12"/>
        <v>66</v>
      </c>
      <c r="F28" s="4">
        <f>SUM(A28*5)</f>
        <v>15</v>
      </c>
      <c r="G28" s="4">
        <f t="shared" si="13"/>
        <v>131.60999999999999</v>
      </c>
      <c r="H28" s="4">
        <v>100</v>
      </c>
      <c r="I28" s="4">
        <f t="shared" si="10"/>
        <v>34.56</v>
      </c>
      <c r="J28" s="4">
        <v>34</v>
      </c>
      <c r="K28" s="4">
        <f t="shared" si="11"/>
        <v>2273.5700000000002</v>
      </c>
    </row>
    <row r="29" spans="1:11" ht="15.75" x14ac:dyDescent="0.25">
      <c r="A29" s="4">
        <v>4</v>
      </c>
      <c r="B29" s="4">
        <f t="shared" si="14"/>
        <v>1820</v>
      </c>
      <c r="C29" s="9">
        <f t="shared" si="8"/>
        <v>703.2</v>
      </c>
      <c r="D29" s="8">
        <f t="shared" si="9"/>
        <v>2523.1999999999998</v>
      </c>
      <c r="E29" s="4">
        <f t="shared" si="12"/>
        <v>88</v>
      </c>
      <c r="F29" s="4">
        <f>SUM(A29*5)</f>
        <v>20</v>
      </c>
      <c r="G29" s="4">
        <f t="shared" si="13"/>
        <v>175.48</v>
      </c>
      <c r="H29" s="4">
        <v>100</v>
      </c>
      <c r="I29" s="4">
        <f t="shared" si="10"/>
        <v>46.08</v>
      </c>
      <c r="J29" s="4">
        <v>34</v>
      </c>
      <c r="K29" s="4">
        <f t="shared" si="11"/>
        <v>2986.7599999999998</v>
      </c>
    </row>
    <row r="30" spans="1:11" ht="15.75" x14ac:dyDescent="0.25">
      <c r="A30" s="4">
        <v>5</v>
      </c>
      <c r="B30" s="4">
        <f t="shared" si="14"/>
        <v>2275</v>
      </c>
      <c r="C30" s="9">
        <f t="shared" si="8"/>
        <v>879</v>
      </c>
      <c r="D30" s="8">
        <f t="shared" si="9"/>
        <v>3154</v>
      </c>
      <c r="E30" s="4">
        <f t="shared" si="12"/>
        <v>110</v>
      </c>
      <c r="F30" s="4">
        <f>SUM(A30*5)</f>
        <v>25</v>
      </c>
      <c r="G30" s="4">
        <f t="shared" si="13"/>
        <v>219.35</v>
      </c>
      <c r="H30" s="4">
        <v>100</v>
      </c>
      <c r="I30" s="4">
        <f t="shared" si="10"/>
        <v>57.599999999999994</v>
      </c>
      <c r="J30" s="4">
        <v>34</v>
      </c>
      <c r="K30" s="4">
        <f t="shared" si="11"/>
        <v>3699.95</v>
      </c>
    </row>
    <row r="31" spans="1:11" ht="15.75" x14ac:dyDescent="0.25">
      <c r="A31" s="4">
        <v>6</v>
      </c>
      <c r="B31" s="4">
        <f t="shared" si="14"/>
        <v>2730</v>
      </c>
      <c r="C31" s="9">
        <f t="shared" si="8"/>
        <v>1054.8000000000002</v>
      </c>
      <c r="D31" s="8">
        <f t="shared" si="9"/>
        <v>3784.8</v>
      </c>
      <c r="E31" s="4">
        <f t="shared" si="12"/>
        <v>132</v>
      </c>
      <c r="F31" s="4">
        <f t="shared" ref="F31:F35" si="15">SUM(A31*5)</f>
        <v>30</v>
      </c>
      <c r="G31" s="4">
        <f t="shared" si="13"/>
        <v>263.21999999999997</v>
      </c>
      <c r="H31" s="4">
        <v>100</v>
      </c>
      <c r="I31" s="4">
        <f t="shared" si="10"/>
        <v>69.12</v>
      </c>
      <c r="J31" s="4">
        <v>34</v>
      </c>
      <c r="K31" s="4">
        <f t="shared" si="11"/>
        <v>4413.1400000000003</v>
      </c>
    </row>
    <row r="32" spans="1:11" ht="15.75" x14ac:dyDescent="0.25">
      <c r="A32" s="4">
        <v>7</v>
      </c>
      <c r="B32" s="4">
        <f t="shared" si="14"/>
        <v>3185</v>
      </c>
      <c r="C32" s="9">
        <f t="shared" si="8"/>
        <v>1230.6000000000001</v>
      </c>
      <c r="D32" s="8">
        <f t="shared" si="9"/>
        <v>4415.6000000000004</v>
      </c>
      <c r="E32" s="4">
        <f t="shared" si="12"/>
        <v>154</v>
      </c>
      <c r="F32" s="4">
        <f t="shared" si="15"/>
        <v>35</v>
      </c>
      <c r="G32" s="4">
        <f t="shared" si="13"/>
        <v>307.08999999999997</v>
      </c>
      <c r="H32" s="4">
        <v>100</v>
      </c>
      <c r="I32" s="4">
        <f t="shared" si="10"/>
        <v>80.64</v>
      </c>
      <c r="J32" s="4">
        <v>34</v>
      </c>
      <c r="K32" s="4">
        <f t="shared" si="11"/>
        <v>5126.3300000000008</v>
      </c>
    </row>
    <row r="33" spans="1:11" ht="15.75" x14ac:dyDescent="0.25">
      <c r="A33" s="4">
        <v>8</v>
      </c>
      <c r="B33" s="4">
        <f t="shared" si="14"/>
        <v>3640</v>
      </c>
      <c r="C33" s="9">
        <f t="shared" si="8"/>
        <v>1406.4</v>
      </c>
      <c r="D33" s="8">
        <f t="shared" si="9"/>
        <v>5046.3999999999996</v>
      </c>
      <c r="E33" s="4">
        <f t="shared" si="12"/>
        <v>176</v>
      </c>
      <c r="F33" s="4">
        <f t="shared" si="15"/>
        <v>40</v>
      </c>
      <c r="G33" s="4">
        <f t="shared" si="13"/>
        <v>350.96</v>
      </c>
      <c r="H33" s="4">
        <v>100</v>
      </c>
      <c r="I33" s="4">
        <f t="shared" si="10"/>
        <v>92.16</v>
      </c>
      <c r="J33" s="4">
        <v>34</v>
      </c>
      <c r="K33" s="4">
        <f t="shared" si="11"/>
        <v>5839.5199999999995</v>
      </c>
    </row>
    <row r="34" spans="1:11" ht="15.75" x14ac:dyDescent="0.25">
      <c r="A34" s="4">
        <v>9</v>
      </c>
      <c r="B34" s="4">
        <f t="shared" si="14"/>
        <v>4095</v>
      </c>
      <c r="C34" s="9">
        <f t="shared" si="8"/>
        <v>1582.2</v>
      </c>
      <c r="D34" s="8">
        <f t="shared" si="9"/>
        <v>5677.2</v>
      </c>
      <c r="E34" s="4">
        <f t="shared" si="12"/>
        <v>198</v>
      </c>
      <c r="F34" s="4">
        <f t="shared" si="15"/>
        <v>45</v>
      </c>
      <c r="G34" s="4">
        <f t="shared" si="13"/>
        <v>394.83</v>
      </c>
      <c r="H34" s="4">
        <v>100</v>
      </c>
      <c r="I34" s="4">
        <f t="shared" si="10"/>
        <v>103.67999999999999</v>
      </c>
      <c r="J34" s="4">
        <v>34</v>
      </c>
      <c r="K34" s="4">
        <f t="shared" si="11"/>
        <v>6552.71</v>
      </c>
    </row>
    <row r="35" spans="1:11" ht="15.75" x14ac:dyDescent="0.25">
      <c r="A35" s="4">
        <v>10</v>
      </c>
      <c r="B35" s="4">
        <f t="shared" si="14"/>
        <v>4550</v>
      </c>
      <c r="C35" s="9">
        <f t="shared" si="8"/>
        <v>1758</v>
      </c>
      <c r="D35" s="8">
        <f t="shared" si="9"/>
        <v>6308</v>
      </c>
      <c r="E35" s="4">
        <f t="shared" si="12"/>
        <v>220</v>
      </c>
      <c r="F35" s="4">
        <f t="shared" si="15"/>
        <v>50</v>
      </c>
      <c r="G35" s="4">
        <f t="shared" si="13"/>
        <v>438.7</v>
      </c>
      <c r="H35" s="4">
        <v>100</v>
      </c>
      <c r="I35" s="4">
        <f t="shared" si="10"/>
        <v>115.19999999999999</v>
      </c>
      <c r="J35" s="4">
        <v>34</v>
      </c>
      <c r="K35" s="4">
        <f t="shared" si="11"/>
        <v>7265.9</v>
      </c>
    </row>
    <row r="36" spans="1:11" ht="15.75" x14ac:dyDescent="0.25">
      <c r="A36" s="4">
        <v>11</v>
      </c>
      <c r="B36" s="4">
        <f t="shared" si="14"/>
        <v>5005</v>
      </c>
      <c r="C36" s="9">
        <f t="shared" si="8"/>
        <v>1933.8000000000002</v>
      </c>
      <c r="D36" s="8">
        <f t="shared" si="9"/>
        <v>6938.8</v>
      </c>
      <c r="E36" s="4">
        <v>238</v>
      </c>
      <c r="F36" s="4">
        <v>50</v>
      </c>
      <c r="G36" s="4">
        <f t="shared" si="13"/>
        <v>482.57</v>
      </c>
      <c r="H36" s="4">
        <v>100</v>
      </c>
      <c r="I36" s="4">
        <f t="shared" si="10"/>
        <v>126.72</v>
      </c>
      <c r="J36" s="4">
        <v>34</v>
      </c>
      <c r="K36" s="4">
        <f t="shared" si="11"/>
        <v>7970.09</v>
      </c>
    </row>
    <row r="37" spans="1:11" ht="15.75" x14ac:dyDescent="0.25">
      <c r="A37" s="4">
        <v>12</v>
      </c>
      <c r="B37" s="4">
        <f t="shared" si="14"/>
        <v>5460</v>
      </c>
      <c r="C37" s="9">
        <f t="shared" si="8"/>
        <v>2109.6000000000004</v>
      </c>
      <c r="D37" s="8">
        <f t="shared" si="9"/>
        <v>7569.6</v>
      </c>
      <c r="E37" s="4">
        <v>238</v>
      </c>
      <c r="F37" s="4">
        <v>50</v>
      </c>
      <c r="G37" s="4">
        <f t="shared" si="13"/>
        <v>526.43999999999994</v>
      </c>
      <c r="H37" s="4">
        <v>100</v>
      </c>
      <c r="I37" s="4">
        <f t="shared" si="10"/>
        <v>138.24</v>
      </c>
      <c r="J37" s="4">
        <v>34</v>
      </c>
      <c r="K37" s="4">
        <f t="shared" si="11"/>
        <v>8656.2800000000007</v>
      </c>
    </row>
  </sheetData>
  <pageMargins left="0.7" right="0.7" top="0.75" bottom="0.7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4" ma:contentTypeDescription="Create a new document." ma:contentTypeScope="" ma:versionID="342cfaaa76bf2a46e0dace714502cf13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0aa5a1c4ae57bb067cf9b2d56291493c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0EFAF-0581-49E7-A205-8B00048A606E}">
  <ds:schemaRefs>
    <ds:schemaRef ds:uri="http://schemas.microsoft.com/office/2006/documentManagement/types"/>
    <ds:schemaRef ds:uri="bea7d806-a05f-4ab8-88e7-eb50557203a1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c40a0a4-21e6-4a72-aab6-1910223e120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A32FB18-C58C-4A31-AC0E-85B64470A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9D4127-2554-4F6C-8625-7C9F6F9FC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cp:lastPrinted>2024-03-28T20:09:45Z</cp:lastPrinted>
  <dcterms:created xsi:type="dcterms:W3CDTF">2022-02-09T19:52:31Z</dcterms:created>
  <dcterms:modified xsi:type="dcterms:W3CDTF">2026-03-26T19:50:37Z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